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Y:\02 主査用\01 振興局照会・回答\R7.3.7 令和５年度財政状況資料集の作成及び提出3.13〆、3.24〆\04 確認事項\"/>
    </mc:Choice>
  </mc:AlternateContent>
  <xr:revisionPtr revIDLastSave="0" documentId="13_ncr:1_{3CB5383B-EB65-4D70-8ED1-8A9A61F9AADF}" xr6:coauthVersionLast="36" xr6:coauthVersionMax="36" xr10:uidLastSave="{00000000-0000-0000-0000-000000000000}"/>
  <bookViews>
    <workbookView xWindow="0" yWindow="0" windowWidth="28800" windowHeight="14115" tabRatio="60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CO34" i="10"/>
  <c r="BW34" i="10"/>
  <c r="BW35" i="10" s="1"/>
  <c r="C34" i="10"/>
  <c r="AM34" i="10" l="1"/>
  <c r="AM35" i="10" s="1"/>
  <c r="C35" i="10"/>
  <c r="U34" i="10" s="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<sst xmlns="http://schemas.openxmlformats.org/spreadsheetml/2006/main" count="1067" uniqueCount="560">
  <si>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</si>
  <si>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</si>
  <si>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</si>
  <si>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</si>
  <si>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</si>
  <si>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</si>
  <si>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</si>
  <si>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</si>
  <si>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</si>
  <si>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</si>
  <si>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</si>
  <si>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</si>
  <si>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</si>
  <si>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</si>
  <si>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</si>
  <si>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</si>
  <si>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</si>
  <si>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</si>
  <si>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</si>
  <si>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</si>
  <si>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</si>
  <si>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</si>
  <si>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</si>
  <si>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</si>
  <si>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</si>
  <si>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</si>
  <si>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</si>
  <si>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</si>
  <si>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</si>
  <si>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</si>
  <si>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</si>
  <si>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</si>
  <si>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</si>
  <si>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</si>
  <si>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</si>
  <si>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</si>
  <si>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</si>
  <si>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</si>
  <si>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</si>
  <si>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</si>
  <si>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</si>
  <si>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</si>
  <si>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</si>
  <si>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</si>
  <si>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</si>
  <si>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</si>
  <si>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</si>
  <si>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</si>
  <si>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</si>
  <si>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</si>
  <si>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</si>
  <si>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</si>
  <si>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</si>
  <si>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</si>
  <si>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</si>
  <si>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</si>
  <si>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</si>
  <si>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</si>
  <si>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</si>
  <si>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</si>
  <si>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</si>
  <si>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</si>
  <si>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</si>
  <si>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</si>
  <si>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</si>
  <si>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</si>
  <si>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</si>
  <si>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</si>
  <si>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</si>
  <si>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</si>
  <si>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</si>
  <si>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</si>
  <si>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</si>
  <si>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</si>
  <si>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</si>
  <si>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</si>
  <si>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</si>
  <si>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</si>
  <si>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</si>
  <si>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</si>
  <si>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</si>
  <si>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</si>
  <si>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</si>
  <si>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</si>
  <si>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</si>
  <si>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</si>
  <si>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</si>
  <si>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</si>
  <si>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</si>
  <si>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</si>
  <si>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</si>
  <si>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</si>
  <si>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</si>
  <si>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</si>
  <si>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足寄町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</si>
  <si>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</si>
  <si>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</si>
  <si>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</si>
  <si>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</si>
  <si>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</si>
  <si>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</si>
  <si>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</si>
  <si>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</si>
  <si>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</si>
  <si>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</si>
  <si>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</si>
  <si>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</si>
  <si>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</si>
  <si>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</si>
  <si>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</si>
  <si>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</si>
  <si>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</si>
  <si>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</si>
  <si>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</si>
  <si>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</si>
  <si>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</si>
  <si>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</si>
  <si>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</si>
  <si>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</si>
  <si>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</si>
  <si>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</si>
  <si>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</si>
  <si>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</si>
  <si>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</si>
  <si>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</si>
  <si>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</si>
  <si>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</si>
  <si>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</si>
  <si>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</si>
  <si>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</si>
  <si>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</si>
  <si>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</si>
  <si>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</si>
  <si>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</si>
  <si>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</si>
  <si>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</si>
  <si>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</si>
  <si>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</si>
  <si>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</si>
  <si>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</si>
  <si>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</si>
  <si>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</si>
  <si>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6"/>
  </si>
  <si>
    <t>うち日本人(％)</t>
    <phoneticPr fontId="5"/>
  </si>
  <si>
    <t>-2.9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</si>
  <si>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</si>
  <si>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</si>
  <si>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</si>
  <si>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</si>
  <si>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</si>
  <si>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</si>
  <si>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</si>
  <si>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</si>
  <si>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</si>
  <si>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</si>
  <si>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</si>
  <si>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</si>
  <si>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</si>
  <si>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</si>
  <si>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</si>
  <si>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</si>
  <si>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</si>
  <si>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</si>
  <si>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</si>
  <si>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</si>
  <si>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</si>
  <si>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</si>
  <si>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</si>
  <si>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</si>
  <si>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</si>
  <si>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</si>
  <si>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</si>
  <si>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</si>
  <si>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</si>
  <si>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</si>
  <si>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</si>
  <si>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</si>
  <si>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</si>
  <si>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</si>
  <si>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</si>
  <si>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</si>
  <si>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</si>
  <si>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</si>
  <si>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</si>
  <si>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</si>
  <si>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</si>
  <si>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</si>
  <si>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</si>
  <si>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</si>
  <si>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</si>
  <si>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</si>
  <si>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</si>
  <si>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</si>
  <si>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</si>
  <si>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</si>
  <si>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</si>
  <si>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</si>
  <si>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</si>
  <si>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</si>
  <si>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</si>
  <si>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</si>
  <si>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</si>
  <si>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</si>
  <si>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北海道足寄町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</si>
  <si>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</si>
  <si>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</si>
  <si>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</si>
  <si>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</si>
  <si>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</si>
  <si>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</si>
  <si>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</si>
  <si>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</si>
  <si>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</si>
  <si>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</si>
  <si>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</si>
  <si>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</si>
  <si>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</si>
  <si>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</si>
  <si>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</si>
  <si>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</si>
  <si>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</si>
  <si>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</si>
  <si>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</si>
  <si>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</si>
  <si>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</si>
  <si>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</si>
  <si>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</si>
  <si>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</si>
  <si>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</si>
  <si>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</si>
  <si>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</si>
  <si>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</si>
  <si>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</si>
  <si>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</si>
  <si>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</si>
  <si>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</si>
  <si>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</si>
  <si>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</si>
  <si>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</si>
  <si>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</si>
  <si>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</si>
  <si>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</si>
  <si>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</si>
  <si>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</si>
  <si>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</si>
  <si>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</si>
  <si>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</si>
  <si>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</si>
  <si>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</si>
  <si>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</si>
  <si>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</si>
  <si>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</si>
  <si>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</si>
  <si>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</si>
  <si>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</si>
  <si>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</si>
  <si>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</si>
  <si>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</si>
  <si>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</si>
  <si>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</si>
  <si>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</si>
  <si>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</si>
  <si>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</si>
  <si>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</si>
  <si>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</si>
  <si>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</si>
  <si>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</si>
  <si>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</si>
  <si>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</si>
  <si>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</si>
  <si>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</si>
  <si>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</si>
  <si>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</si>
  <si>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</si>
  <si>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</si>
  <si>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</si>
  <si>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</si>
  <si>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</si>
  <si>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</si>
  <si>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</si>
  <si>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</si>
  <si>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</si>
  <si>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</si>
  <si>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</si>
  <si>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</si>
  <si>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</si>
  <si>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</si>
  <si>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</si>
  <si>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</si>
  <si>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</si>
  <si>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</si>
  <si>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</si>
  <si>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</si>
  <si>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</si>
  <si>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</si>
  <si>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</si>
  <si>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</si>
  <si>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</si>
  <si>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</si>
  <si>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</si>
  <si>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</si>
  <si>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</si>
  <si>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</si>
  <si>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</si>
  <si>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</si>
  <si>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</si>
  <si>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</si>
  <si>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</si>
  <si>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</si>
  <si>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</si>
  <si>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</si>
  <si>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</si>
  <si>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</si>
  <si>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</si>
  <si>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</si>
  <si>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</si>
  <si>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</si>
  <si>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</si>
  <si>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</si>
  <si>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</si>
  <si>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</si>
  <si>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</si>
  <si>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</si>
  <si>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</si>
  <si>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</si>
  <si>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</si>
  <si>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</si>
  <si>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</si>
  <si>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</si>
  <si>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</si>
  <si>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</si>
  <si>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</si>
  <si>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</si>
  <si>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</si>
  <si>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</si>
  <si>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</si>
  <si>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</si>
  <si>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</si>
  <si>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</si>
  <si>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</si>
  <si>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</si>
  <si>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</si>
  <si>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</si>
  <si>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</si>
  <si>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</si>
  <si>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</si>
  <si>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</si>
  <si>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</si>
  <si>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</si>
  <si>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</si>
  <si>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</si>
  <si>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</si>
  <si>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</si>
  <si>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</si>
  <si>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北海道足寄町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</si>
  <si>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</si>
  <si>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</si>
  <si>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</si>
  <si>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</si>
  <si>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</si>
  <si>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</si>
  <si>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</si>
  <si>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</si>
  <si>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</si>
  <si>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</si>
  <si>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</si>
  <si>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</si>
  <si>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</si>
  <si>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</si>
  <si>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</si>
  <si>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</si>
  <si>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</si>
  <si>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</si>
  <si>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</si>
  <si>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</si>
  <si>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資源ごみ処理等事業特別会計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</si>
  <si>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</si>
  <si>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</si>
  <si>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</si>
  <si>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</si>
  <si>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</si>
  <si>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</si>
  <si>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</si>
  <si>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</si>
  <si>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</si>
  <si>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</si>
  <si>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</si>
  <si>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</si>
  <si>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</si>
  <si>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</si>
  <si>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</si>
  <si>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</si>
  <si>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介護サービス事業特別会計</t>
    <phoneticPr fontId="5"/>
  </si>
  <si>
    <t>上水道事業会計</t>
    <phoneticPr fontId="5"/>
  </si>
  <si>
    <t>法適用企業</t>
    <phoneticPr fontId="5"/>
  </si>
  <si>
    <t>国民健康保険病院事業会計</t>
    <phoneticPr fontId="5"/>
  </si>
  <si>
    <t>簡易水道特別会計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</si>
  <si>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</si>
  <si>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</si>
  <si>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</si>
  <si>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</si>
  <si>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</si>
  <si>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</si>
  <si>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</si>
  <si>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</si>
  <si>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</si>
  <si>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</si>
  <si>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</si>
  <si>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</si>
  <si>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</si>
  <si>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</si>
  <si>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</si>
  <si>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</si>
  <si>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</si>
  <si>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</si>
  <si>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</si>
  <si>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</si>
  <si>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</si>
  <si>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</si>
  <si>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</si>
  <si>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</si>
  <si>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</si>
  <si>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</si>
  <si>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</si>
  <si>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</si>
  <si>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</si>
  <si>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</si>
  <si>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</si>
  <si>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</si>
  <si>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</si>
  <si>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</si>
  <si>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</si>
  <si>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</si>
  <si>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</si>
  <si>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</si>
  <si>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</si>
  <si>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</si>
  <si>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</si>
  <si>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</si>
  <si>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</si>
  <si>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</si>
  <si>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</si>
  <si>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</si>
  <si>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</si>
  <si>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</si>
  <si>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</si>
  <si>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</si>
  <si>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</si>
  <si>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</si>
  <si>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</si>
  <si>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</si>
  <si>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</si>
  <si>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</si>
  <si>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</si>
  <si>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</si>
  <si>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</si>
  <si>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</si>
  <si>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</si>
  <si>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</si>
  <si>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</si>
  <si>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</si>
  <si>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</si>
  <si>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</si>
  <si>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</si>
  <si>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</si>
  <si>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</si>
  <si>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</si>
  <si>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</si>
  <si>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</si>
  <si>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</si>
  <si>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</si>
  <si>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</si>
  <si>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</si>
  <si>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</si>
  <si>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</si>
  <si>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</si>
  <si>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</si>
  <si>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</si>
  <si>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</si>
  <si>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</si>
  <si>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</si>
  <si>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</si>
  <si>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</si>
  <si>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</si>
  <si>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</si>
  <si>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</si>
  <si>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</si>
  <si>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</si>
  <si>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</si>
  <si>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</si>
  <si>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</si>
  <si>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</si>
  <si>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</si>
  <si>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</si>
  <si>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</si>
  <si>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</si>
  <si>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</si>
  <si>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</si>
  <si>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</si>
  <si>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</si>
  <si>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</si>
  <si>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</si>
  <si>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</si>
  <si>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</si>
  <si>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</si>
  <si>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</si>
  <si>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</si>
  <si>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</si>
  <si>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</si>
  <si>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</si>
  <si>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</si>
  <si>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</si>
  <si>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</si>
  <si>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</si>
  <si>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</si>
  <si>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</si>
  <si>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</si>
  <si>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</si>
  <si>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</si>
  <si>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</si>
  <si>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</si>
  <si>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</si>
  <si>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</si>
  <si>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</si>
  <si>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</si>
  <si>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</si>
  <si>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</si>
  <si>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</si>
  <si>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</si>
  <si>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</si>
  <si>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</si>
  <si>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</si>
  <si>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</si>
  <si>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</si>
  <si>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5.38</t>
  </si>
  <si>
    <t>▲ 2.18</t>
  </si>
  <si>
    <t>▲ 1.31</t>
  </si>
  <si>
    <t>上水道事業会計</t>
  </si>
  <si>
    <t>一般会計</t>
  </si>
  <si>
    <t>国民健康保険病院事業会計</t>
  </si>
  <si>
    <t>介護保険特別会計</t>
  </si>
  <si>
    <t>公共下水道事業特別会計</t>
  </si>
  <si>
    <t>資源ごみ処理等事業特別会計</t>
  </si>
  <si>
    <t>国民健康保険事業特別会計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</si>
  <si>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</si>
  <si>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</si>
  <si>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</si>
  <si>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</si>
  <si>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</si>
  <si>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</si>
  <si>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</si>
  <si>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</si>
  <si>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とかち広域消防事務組合</t>
  </si>
  <si>
    <t>-</t>
    <phoneticPr fontId="2"/>
  </si>
  <si>
    <t>十勝圏複合事務組合</t>
  </si>
  <si>
    <t>公共施設建設等基金</t>
    <phoneticPr fontId="5"/>
  </si>
  <si>
    <t>ふるさと銀河線跡地活用等振興基金</t>
    <phoneticPr fontId="2"/>
  </si>
  <si>
    <t>足寄町子育て安心基金</t>
    <phoneticPr fontId="2"/>
  </si>
  <si>
    <t>ふるさと足寄応援基金</t>
    <phoneticPr fontId="2"/>
  </si>
  <si>
    <t>地域福祉基金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</si>
</sst>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200194</c:v>
                </c:pt>
                <c:pt idx="2">
                  <c:v>196914</c:v>
                </c:pt>
                <c:pt idx="3">
                  <c:v>204757</c:v>
                </c:pt>
                <c:pt idx="4">
                  <c:v>194971</c:v>
                </c:pt>
              </c:numCache>
            </c:numRef>
          </c:val>
          <c:smooth val="0"/>
          <c:extLst>
            <c:ext xmlns:c16="http://schemas.microsoft.com/office/drawing/2014/chart" uri="{C3380CC4-5D6E-409C-BE32-E72D297353CC}">
              <c16:uniqueId val="{00000000-F637-4C5E-93DD-E8F8FFFF005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355063</c:v>
                </c:pt>
                <c:pt idx="1">
                  <c:v>223260</c:v>
                </c:pt>
                <c:pt idx="2">
                  <c:v>365033</c:v>
                </c:pt>
                <c:pt idx="3">
                  <c:v>239168</c:v>
                </c:pt>
                <c:pt idx="4">
                  <c:v>152058</c:v>
                </c:pt>
              </c:numCache>
            </c:numRef>
          </c:val>
          <c:smooth val="0"/>
          <c:extLst>
            <c:ext xmlns:c16="http://schemas.microsoft.com/office/drawing/2014/chart" uri="{C3380CC4-5D6E-409C-BE32-E72D297353CC}">
              <c16:uniqueId val="{00000001-F637-4C5E-93DD-E8F8FFFF005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2.09</c:v>
                </c:pt>
                <c:pt idx="1">
                  <c:v>1.68</c:v>
                </c:pt>
                <c:pt idx="2">
                  <c:v>2.44</c:v>
                </c:pt>
                <c:pt idx="3">
                  <c:v>2.0099999999999998</c:v>
                </c:pt>
                <c:pt idx="4">
                  <c:v>2.17</c:v>
                </c:pt>
              </c:numCache>
            </c:numRef>
          </c:val>
          <c:extLst>
            <c:ext xmlns:c16="http://schemas.microsoft.com/office/drawing/2014/chart" uri="{C3380CC4-5D6E-409C-BE32-E72D297353CC}">
              <c16:uniqueId val="{00000000-0C13-41BE-A2D5-A45DD8A4012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32.01</c:v>
                </c:pt>
                <c:pt idx="1">
                  <c:v>30.04</c:v>
                </c:pt>
                <c:pt idx="2">
                  <c:v>32.07</c:v>
                </c:pt>
                <c:pt idx="3">
                  <c:v>36.54</c:v>
                </c:pt>
                <c:pt idx="4">
                  <c:v>35.68</c:v>
                </c:pt>
              </c:numCache>
            </c:numRef>
          </c:val>
          <c:extLst>
            <c:ext xmlns:c16="http://schemas.microsoft.com/office/drawing/2014/chart" uri="{C3380CC4-5D6E-409C-BE32-E72D297353CC}">
              <c16:uniqueId val="{00000001-0C13-41BE-A2D5-A45DD8A4012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-5.38</c:v>
                </c:pt>
                <c:pt idx="1">
                  <c:v>-2.1800000000000002</c:v>
                </c:pt>
                <c:pt idx="2">
                  <c:v>3.82</c:v>
                </c:pt>
                <c:pt idx="3">
                  <c:v>2.92</c:v>
                </c:pt>
                <c:pt idx="4">
                  <c:v>-1.31</c:v>
                </c:pt>
              </c:numCache>
            </c:numRef>
          </c:val>
          <c:smooth val="0"/>
          <c:extLst>
            <c:ext xmlns:c16="http://schemas.microsoft.com/office/drawing/2014/chart" uri="{C3380CC4-5D6E-409C-BE32-E72D297353CC}">
              <c16:uniqueId val="{00000002-0C13-41BE-A2D5-A45DD8A4012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F26-41FA-8888-961CFB92F27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F26-41FA-8888-961CFB92F27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F26-41FA-8888-961CFB92F27C}"/>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0.13</c:v>
                </c:pt>
                <c:pt idx="2">
                  <c:v>#N/A</c:v>
                </c:pt>
                <c:pt idx="3">
                  <c:v>0.14000000000000001</c:v>
                </c:pt>
                <c:pt idx="4">
                  <c:v>#N/A</c:v>
                </c:pt>
                <c:pt idx="5">
                  <c:v>0.02</c:v>
                </c:pt>
                <c:pt idx="6">
                  <c:v>#N/A</c:v>
                </c:pt>
                <c:pt idx="7">
                  <c:v>0</c:v>
                </c:pt>
                <c:pt idx="8">
                  <c:v>#N/A</c:v>
                </c:pt>
                <c:pt idx="9">
                  <c:v>0.01</c:v>
                </c:pt>
              </c:numCache>
            </c:numRef>
          </c:val>
          <c:extLst>
            <c:ext xmlns:c16="http://schemas.microsoft.com/office/drawing/2014/chart" uri="{C3380CC4-5D6E-409C-BE32-E72D297353CC}">
              <c16:uniqueId val="{00000003-5F26-41FA-8888-961CFB92F27C}"/>
            </c:ext>
          </c:extLst>
        </c:ser>
        <c:ser>
          <c:idx val="4"/>
          <c:order val="4"/>
          <c:tx>
            <c:strRef>
              <c:f>データシート!$A$31</c:f>
              <c:strCache>
                <c:ptCount val="1"/>
                <c:pt idx="0">
                  <c:v>資源ごみ処理等事業特別会計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0.02</c:v>
                </c:pt>
                <c:pt idx="4">
                  <c:v>#N/A</c:v>
                </c:pt>
                <c:pt idx="5">
                  <c:v>0.01</c:v>
                </c:pt>
                <c:pt idx="6">
                  <c:v>#N/A</c:v>
                </c:pt>
                <c:pt idx="7">
                  <c:v>0.03</c:v>
                </c:pt>
                <c:pt idx="8">
                  <c:v>#N/A</c:v>
                </c:pt>
                <c:pt idx="9">
                  <c:v>0.02</c:v>
                </c:pt>
              </c:numCache>
            </c:numRef>
          </c:val>
          <c:extLst>
            <c:ext xmlns:c16="http://schemas.microsoft.com/office/drawing/2014/chart" uri="{C3380CC4-5D6E-409C-BE32-E72D297353CC}">
              <c16:uniqueId val="{00000004-5F26-41FA-8888-961CFB92F27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0.1</c:v>
                </c:pt>
                <c:pt idx="4">
                  <c:v>#N/A</c:v>
                </c:pt>
                <c:pt idx="5">
                  <c:v>0</c:v>
                </c:pt>
                <c:pt idx="6">
                  <c:v>#N/A</c:v>
                </c:pt>
                <c:pt idx="7">
                  <c:v>0</c:v>
                </c:pt>
                <c:pt idx="8">
                  <c:v>#N/A</c:v>
                </c:pt>
                <c:pt idx="9">
                  <c:v>0.11</c:v>
                </c:pt>
              </c:numCache>
            </c:numRef>
          </c:val>
          <c:extLst>
            <c:ext xmlns:c16="http://schemas.microsoft.com/office/drawing/2014/chart" uri="{C3380CC4-5D6E-409C-BE32-E72D297353CC}">
              <c16:uniqueId val="{00000005-5F26-41FA-8888-961CFB92F27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0.63</c:v>
                </c:pt>
                <c:pt idx="2">
                  <c:v>#N/A</c:v>
                </c:pt>
                <c:pt idx="3">
                  <c:v>1.06</c:v>
                </c:pt>
                <c:pt idx="4">
                  <c:v>#N/A</c:v>
                </c:pt>
                <c:pt idx="5">
                  <c:v>1.18</c:v>
                </c:pt>
                <c:pt idx="6">
                  <c:v>#N/A</c:v>
                </c:pt>
                <c:pt idx="7">
                  <c:v>0.56000000000000005</c:v>
                </c:pt>
                <c:pt idx="8">
                  <c:v>#N/A</c:v>
                </c:pt>
                <c:pt idx="9">
                  <c:v>0.18</c:v>
                </c:pt>
              </c:numCache>
            </c:numRef>
          </c:val>
          <c:extLst>
            <c:ext xmlns:c16="http://schemas.microsoft.com/office/drawing/2014/chart" uri="{C3380CC4-5D6E-409C-BE32-E72D297353CC}">
              <c16:uniqueId val="{00000006-5F26-41FA-8888-961CFB92F27C}"/>
            </c:ext>
          </c:extLst>
        </c:ser>
        <c:ser>
          <c:idx val="7"/>
          <c:order val="7"/>
          <c:tx>
            <c:strRef>
              <c:f>データシート!$A$34</c:f>
              <c:strCache>
                <c:ptCount val="1"/>
                <c:pt idx="0">
                  <c:v>国民健康保険病院事業会計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3.57</c:v>
                </c:pt>
                <c:pt idx="2">
                  <c:v>#N/A</c:v>
                </c:pt>
                <c:pt idx="3">
                  <c:v>2.69</c:v>
                </c:pt>
                <c:pt idx="4">
                  <c:v>#N/A</c:v>
                </c:pt>
                <c:pt idx="5">
                  <c:v>2.6</c:v>
                </c:pt>
                <c:pt idx="6">
                  <c:v>#N/A</c:v>
                </c:pt>
                <c:pt idx="7">
                  <c:v>1.97</c:v>
                </c:pt>
                <c:pt idx="8">
                  <c:v>#N/A</c:v>
                </c:pt>
                <c:pt idx="9">
                  <c:v>0.28000000000000003</c:v>
                </c:pt>
              </c:numCache>
            </c:numRef>
          </c:val>
          <c:extLst>
            <c:ext xmlns:c16="http://schemas.microsoft.com/office/drawing/2014/chart" uri="{C3380CC4-5D6E-409C-BE32-E72D297353CC}">
              <c16:uniqueId val="{00000007-5F26-41FA-8888-961CFB92F27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2.06</c:v>
                </c:pt>
                <c:pt idx="2">
                  <c:v>#N/A</c:v>
                </c:pt>
                <c:pt idx="3">
                  <c:v>1.65</c:v>
                </c:pt>
                <c:pt idx="4">
                  <c:v>#N/A</c:v>
                </c:pt>
                <c:pt idx="5">
                  <c:v>2.42</c:v>
                </c:pt>
                <c:pt idx="6">
                  <c:v>#N/A</c:v>
                </c:pt>
                <c:pt idx="7">
                  <c:v>1.97</c:v>
                </c:pt>
                <c:pt idx="8">
                  <c:v>#N/A</c:v>
                </c:pt>
                <c:pt idx="9">
                  <c:v>2.15</c:v>
                </c:pt>
              </c:numCache>
            </c:numRef>
          </c:val>
          <c:extLst>
            <c:ext xmlns:c16="http://schemas.microsoft.com/office/drawing/2014/chart" uri="{C3380CC4-5D6E-409C-BE32-E72D297353CC}">
              <c16:uniqueId val="{00000008-5F26-41FA-8888-961CFB92F27C}"/>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4.18</c:v>
                </c:pt>
                <c:pt idx="2">
                  <c:v>#N/A</c:v>
                </c:pt>
                <c:pt idx="3">
                  <c:v>4.55</c:v>
                </c:pt>
                <c:pt idx="4">
                  <c:v>#N/A</c:v>
                </c:pt>
                <c:pt idx="5">
                  <c:v>4.84</c:v>
                </c:pt>
                <c:pt idx="6">
                  <c:v>#N/A</c:v>
                </c:pt>
                <c:pt idx="7">
                  <c:v>5.08</c:v>
                </c:pt>
                <c:pt idx="8">
                  <c:v>#N/A</c:v>
                </c:pt>
                <c:pt idx="9">
                  <c:v>5.38</c:v>
                </c:pt>
              </c:numCache>
            </c:numRef>
          </c:val>
          <c:extLst>
            <c:ext xmlns:c16="http://schemas.microsoft.com/office/drawing/2014/chart" uri="{C3380CC4-5D6E-409C-BE32-E72D297353CC}">
              <c16:uniqueId val="{00000009-5F26-41FA-8888-961CFB92F27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964</c:v>
                </c:pt>
                <c:pt idx="5">
                  <c:v>996</c:v>
                </c:pt>
                <c:pt idx="8">
                  <c:v>1040</c:v>
                </c:pt>
                <c:pt idx="11">
                  <c:v>1154</c:v>
                </c:pt>
                <c:pt idx="14">
                  <c:v>1165</c:v>
                </c:pt>
              </c:numCache>
            </c:numRef>
          </c:val>
          <c:extLst>
            <c:ext xmlns:c16="http://schemas.microsoft.com/office/drawing/2014/chart" uri="{C3380CC4-5D6E-409C-BE32-E72D297353CC}">
              <c16:uniqueId val="{00000000-93C4-444B-929F-E58C9BEFCC4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3C4-444B-929F-E58C9BEFCC4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3C4-444B-929F-E58C9BEFCC4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c:v>
                </c:pt>
                <c:pt idx="3">
                  <c:v>4</c:v>
                </c:pt>
                <c:pt idx="6">
                  <c:v>3</c:v>
                </c:pt>
                <c:pt idx="9">
                  <c:v>4</c:v>
                </c:pt>
                <c:pt idx="12">
                  <c:v>4</c:v>
                </c:pt>
              </c:numCache>
            </c:numRef>
          </c:val>
          <c:extLst>
            <c:ext xmlns:c16="http://schemas.microsoft.com/office/drawing/2014/chart" uri="{C3380CC4-5D6E-409C-BE32-E72D297353CC}">
              <c16:uniqueId val="{00000003-93C4-444B-929F-E58C9BEFCC4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200</c:v>
                </c:pt>
                <c:pt idx="3">
                  <c:v>200</c:v>
                </c:pt>
                <c:pt idx="6">
                  <c:v>212</c:v>
                </c:pt>
                <c:pt idx="9">
                  <c:v>243</c:v>
                </c:pt>
                <c:pt idx="12">
                  <c:v>244</c:v>
                </c:pt>
              </c:numCache>
            </c:numRef>
          </c:val>
          <c:extLst>
            <c:ext xmlns:c16="http://schemas.microsoft.com/office/drawing/2014/chart" uri="{C3380CC4-5D6E-409C-BE32-E72D297353CC}">
              <c16:uniqueId val="{00000004-93C4-444B-929F-E58C9BEFCC4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3C4-444B-929F-E58C9BEFCC4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3C4-444B-929F-E58C9BEFCC4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1180</c:v>
                </c:pt>
                <c:pt idx="3">
                  <c:v>1243</c:v>
                </c:pt>
                <c:pt idx="6">
                  <c:v>1340</c:v>
                </c:pt>
                <c:pt idx="9">
                  <c:v>1546</c:v>
                </c:pt>
                <c:pt idx="12">
                  <c:v>1441</c:v>
                </c:pt>
              </c:numCache>
            </c:numRef>
          </c:val>
          <c:extLst>
            <c:ext xmlns:c16="http://schemas.microsoft.com/office/drawing/2014/chart" uri="{C3380CC4-5D6E-409C-BE32-E72D297353CC}">
              <c16:uniqueId val="{00000007-93C4-444B-929F-E58C9BEFCC4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418</c:v>
                </c:pt>
                <c:pt idx="2">
                  <c:v>#N/A</c:v>
                </c:pt>
                <c:pt idx="3">
                  <c:v>#N/A</c:v>
                </c:pt>
                <c:pt idx="4">
                  <c:v>451</c:v>
                </c:pt>
                <c:pt idx="5">
                  <c:v>#N/A</c:v>
                </c:pt>
                <c:pt idx="6">
                  <c:v>#N/A</c:v>
                </c:pt>
                <c:pt idx="7">
                  <c:v>515</c:v>
                </c:pt>
                <c:pt idx="8">
                  <c:v>#N/A</c:v>
                </c:pt>
                <c:pt idx="9">
                  <c:v>#N/A</c:v>
                </c:pt>
                <c:pt idx="10">
                  <c:v>639</c:v>
                </c:pt>
                <c:pt idx="11">
                  <c:v>#N/A</c:v>
                </c:pt>
                <c:pt idx="12">
                  <c:v>#N/A</c:v>
                </c:pt>
                <c:pt idx="13">
                  <c:v>524</c:v>
                </c:pt>
                <c:pt idx="14">
                  <c:v>#N/A</c:v>
                </c:pt>
              </c:numCache>
            </c:numRef>
          </c:val>
          <c:smooth val="0"/>
          <c:extLst>
            <c:ext xmlns:c16="http://schemas.microsoft.com/office/drawing/2014/chart" uri="{C3380CC4-5D6E-409C-BE32-E72D297353CC}">
              <c16:uniqueId val="{00000008-93C4-444B-929F-E58C9BEFCC4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10189</c:v>
                </c:pt>
                <c:pt idx="5">
                  <c:v>10004</c:v>
                </c:pt>
                <c:pt idx="8">
                  <c:v>9886</c:v>
                </c:pt>
                <c:pt idx="11">
                  <c:v>9638</c:v>
                </c:pt>
                <c:pt idx="14">
                  <c:v>9083</c:v>
                </c:pt>
              </c:numCache>
            </c:numRef>
          </c:val>
          <c:extLst>
            <c:ext xmlns:c16="http://schemas.microsoft.com/office/drawing/2014/chart" uri="{C3380CC4-5D6E-409C-BE32-E72D297353CC}">
              <c16:uniqueId val="{00000000-75E8-4126-9699-539DC472360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399</c:v>
                </c:pt>
                <c:pt idx="5">
                  <c:v>344</c:v>
                </c:pt>
                <c:pt idx="8">
                  <c:v>331</c:v>
                </c:pt>
                <c:pt idx="11">
                  <c:v>281</c:v>
                </c:pt>
                <c:pt idx="14">
                  <c:v>220</c:v>
                </c:pt>
              </c:numCache>
            </c:numRef>
          </c:val>
          <c:extLst>
            <c:ext xmlns:c16="http://schemas.microsoft.com/office/drawing/2014/chart" uri="{C3380CC4-5D6E-409C-BE32-E72D297353CC}">
              <c16:uniqueId val="{00000001-75E8-4126-9699-539DC472360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5605</c:v>
                </c:pt>
                <c:pt idx="5">
                  <c:v>5533</c:v>
                </c:pt>
                <c:pt idx="8">
                  <c:v>5866</c:v>
                </c:pt>
                <c:pt idx="11">
                  <c:v>5979</c:v>
                </c:pt>
                <c:pt idx="14">
                  <c:v>5940</c:v>
                </c:pt>
              </c:numCache>
            </c:numRef>
          </c:val>
          <c:extLst>
            <c:ext xmlns:c16="http://schemas.microsoft.com/office/drawing/2014/chart" uri="{C3380CC4-5D6E-409C-BE32-E72D297353CC}">
              <c16:uniqueId val="{00000002-75E8-4126-9699-539DC472360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E8-4126-9699-539DC472360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5E8-4126-9699-539DC472360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E8-4126-9699-539DC472360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1426</c:v>
                </c:pt>
                <c:pt idx="3">
                  <c:v>1367</c:v>
                </c:pt>
                <c:pt idx="6">
                  <c:v>1308</c:v>
                </c:pt>
                <c:pt idx="9">
                  <c:v>1295</c:v>
                </c:pt>
                <c:pt idx="12">
                  <c:v>1105</c:v>
                </c:pt>
              </c:numCache>
            </c:numRef>
          </c:val>
          <c:extLst>
            <c:ext xmlns:c16="http://schemas.microsoft.com/office/drawing/2014/chart" uri="{C3380CC4-5D6E-409C-BE32-E72D297353CC}">
              <c16:uniqueId val="{00000006-75E8-4126-9699-539DC472360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30</c:v>
                </c:pt>
                <c:pt idx="3">
                  <c:v>24</c:v>
                </c:pt>
                <c:pt idx="6">
                  <c:v>19</c:v>
                </c:pt>
                <c:pt idx="9">
                  <c:v>16</c:v>
                </c:pt>
                <c:pt idx="12">
                  <c:v>13</c:v>
                </c:pt>
              </c:numCache>
            </c:numRef>
          </c:val>
          <c:extLst>
            <c:ext xmlns:c16="http://schemas.microsoft.com/office/drawing/2014/chart" uri="{C3380CC4-5D6E-409C-BE32-E72D297353CC}">
              <c16:uniqueId val="{00000007-75E8-4126-9699-539DC472360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2370</c:v>
                </c:pt>
                <c:pt idx="3">
                  <c:v>2399</c:v>
                </c:pt>
                <c:pt idx="6">
                  <c:v>2322</c:v>
                </c:pt>
                <c:pt idx="9">
                  <c:v>2220</c:v>
                </c:pt>
                <c:pt idx="12">
                  <c:v>2060</c:v>
                </c:pt>
              </c:numCache>
            </c:numRef>
          </c:val>
          <c:extLst>
            <c:ext xmlns:c16="http://schemas.microsoft.com/office/drawing/2014/chart" uri="{C3380CC4-5D6E-409C-BE32-E72D297353CC}">
              <c16:uniqueId val="{00000008-75E8-4126-9699-539DC472360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5E8-4126-9699-539DC472360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12284</c:v>
                </c:pt>
                <c:pt idx="3">
                  <c:v>11811</c:v>
                </c:pt>
                <c:pt idx="6">
                  <c:v>11866</c:v>
                </c:pt>
                <c:pt idx="9">
                  <c:v>11269</c:v>
                </c:pt>
                <c:pt idx="12">
                  <c:v>10357</c:v>
                </c:pt>
              </c:numCache>
            </c:numRef>
          </c:val>
          <c:extLst>
            <c:ext xmlns:c16="http://schemas.microsoft.com/office/drawing/2014/chart" uri="{C3380CC4-5D6E-409C-BE32-E72D297353CC}">
              <c16:uniqueId val="{0000000A-75E8-4126-9699-539DC472360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5E8-4126-9699-539DC472360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1844</c:v>
                </c:pt>
                <c:pt idx="1">
                  <c:v>2107</c:v>
                </c:pt>
                <c:pt idx="2">
                  <c:v>2076</c:v>
                </c:pt>
              </c:numCache>
            </c:numRef>
          </c:val>
          <c:extLst>
            <c:ext xmlns:c16="http://schemas.microsoft.com/office/drawing/2014/chart" uri="{C3380CC4-5D6E-409C-BE32-E72D297353CC}">
              <c16:uniqueId val="{00000000-FC09-47DD-A3C5-8EC25871793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1099</c:v>
                </c:pt>
                <c:pt idx="1">
                  <c:v>966</c:v>
                </c:pt>
                <c:pt idx="2">
                  <c:v>993</c:v>
                </c:pt>
              </c:numCache>
            </c:numRef>
          </c:val>
          <c:extLst>
            <c:ext xmlns:c16="http://schemas.microsoft.com/office/drawing/2014/chart" uri="{C3380CC4-5D6E-409C-BE32-E72D297353CC}">
              <c16:uniqueId val="{00000001-FC09-47DD-A3C5-8EC25871793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2736</c:v>
                </c:pt>
                <c:pt idx="1">
                  <c:v>2704</c:v>
                </c:pt>
                <c:pt idx="2">
                  <c:v>2684</c:v>
                </c:pt>
              </c:numCache>
            </c:numRef>
          </c:val>
          <c:extLst>
            <c:ext xmlns:c16="http://schemas.microsoft.com/office/drawing/2014/chart" uri="{C3380CC4-5D6E-409C-BE32-E72D297353CC}">
              <c16:uniqueId val="{00000002-FC09-47DD-A3C5-8EC25871793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北海道足寄町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6,172
6,134
1,408.04
9,124,109
8,994,783
126,434
5,819,128
10,357,077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行政面積が町村で日本一広大であり、人口密度が全国最低ランクであることに加え、人口の減少や全国平均を上回る高齢化率により、指数は０．２０と類似団体平均を下回っている。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今後も、各種使用料・手数料の見直しや行財政の効率化を図るとともに、町有財産の適正管理を図り、遊休財産の売却等による歳入の確保に努める。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148872</xdr:rowOff>
    </xdr:from>
    <xdr:to>
      <xdr:col>23</xdr:col>
      <xdr:colOff>133350</xdr:colOff>
      <xdr:row>43</xdr:row>
      <xdr:rowOff>148872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212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148872</xdr:rowOff>
    </xdr:from>
    <xdr:to>
      <xdr:col>19</xdr:col>
      <xdr:colOff>133350</xdr:colOff>
      <xdr:row>43</xdr:row>
      <xdr:rowOff>148872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148872</xdr:rowOff>
    </xdr:from>
    <xdr:to>
      <xdr:col>15</xdr:col>
      <xdr:colOff>82550</xdr:colOff>
      <xdr:row>43</xdr:row>
      <xdr:rowOff>148872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148872</xdr:rowOff>
    </xdr:from>
    <xdr:to>
      <xdr:col>11</xdr:col>
      <xdr:colOff>31750</xdr:colOff>
      <xdr:row>43</xdr:row>
      <xdr:rowOff>148872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102605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98072</xdr:rowOff>
    </xdr:from>
    <xdr:to>
      <xdr:col>23</xdr:col>
      <xdr:colOff>184150</xdr:colOff>
      <xdr:row>44</xdr:row>
      <xdr:rowOff>28222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165399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6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98072</xdr:rowOff>
    </xdr:from>
    <xdr:to>
      <xdr:col>19</xdr:col>
      <xdr:colOff>184150</xdr:colOff>
      <xdr:row>44</xdr:row>
      <xdr:rowOff>28222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12999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5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98072</xdr:rowOff>
    </xdr:from>
    <xdr:to>
      <xdr:col>15</xdr:col>
      <xdr:colOff>133350</xdr:colOff>
      <xdr:row>44</xdr:row>
      <xdr:rowOff>28222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12999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98072</xdr:rowOff>
    </xdr:from>
    <xdr:to>
      <xdr:col>11</xdr:col>
      <xdr:colOff>82550</xdr:colOff>
      <xdr:row>44</xdr:row>
      <xdr:rowOff>28222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12999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98072</xdr:rowOff>
    </xdr:from>
    <xdr:to>
      <xdr:col>7</xdr:col>
      <xdr:colOff>31750</xdr:colOff>
      <xdr:row>44</xdr:row>
      <xdr:rowOff>28222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12999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認定こども園やへき地保育所、給食センターなどの行政サービスを直営で提供しており、人件費を含む施設の運営、維持管理経費が増加傾向にあることや、地方債の元利償還金の上昇により、経常収支比率が高い傾向にある。引き続き行財政改革の取組により経常収支比率の抑制に努めていく。</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138430</xdr:rowOff>
    </xdr:from>
    <xdr:to>
      <xdr:col>23</xdr:col>
      <xdr:colOff>133350</xdr:colOff>
      <xdr:row>64</xdr:row>
      <xdr:rowOff>762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939780"/>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140970</xdr:rowOff>
    </xdr:from>
    <xdr:to>
      <xdr:col>19</xdr:col>
      <xdr:colOff>133350</xdr:colOff>
      <xdr:row>63</xdr:row>
      <xdr:rowOff>138430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77087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136669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140970</xdr:rowOff>
    </xdr:from>
    <xdr:to>
      <xdr:col>15</xdr:col>
      <xdr:colOff>82550</xdr:colOff>
      <xdr:row>63</xdr:row>
      <xdr:rowOff>114300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77087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114300</xdr:rowOff>
    </xdr:from>
    <xdr:to>
      <xdr:col>11</xdr:col>
      <xdr:colOff>31750</xdr:colOff>
      <xdr:row>64</xdr:row>
      <xdr:rowOff>92456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915650"/>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160799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32783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93489</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89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87630</xdr:rowOff>
    </xdr:from>
    <xdr:to>
      <xdr:col>19</xdr:col>
      <xdr:colOff>184150</xdr:colOff>
      <xdr:row>64</xdr:row>
      <xdr:rowOff>17780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90170</xdr:rowOff>
    </xdr:from>
    <xdr:to>
      <xdr:col>15</xdr:col>
      <xdr:colOff>133350</xdr:colOff>
      <xdr:row>63</xdr:row>
      <xdr:rowOff>20320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63500</xdr:rowOff>
    </xdr:from>
    <xdr:to>
      <xdr:col>11</xdr:col>
      <xdr:colOff>82550</xdr:colOff>
      <xdr:row>63</xdr:row>
      <xdr:rowOff>165100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41656</xdr:rowOff>
    </xdr:from>
    <xdr:to>
      <xdr:col>7</xdr:col>
      <xdr:colOff>31750</xdr:colOff>
      <xdr:row>64</xdr:row>
      <xdr:rowOff>143256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128033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[531,179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本町は、行政面積が広いことから人口１人当たりの道路等インフラ資産が多く、管理費用の負担も大きく、類似団体平均と比較し５０．２％上回っている状況となっている。</a:t>
          </a:r>
        </a:p>
        <a:p>
          <a:r>
            <a:rPr kumimoji="1" lang="ja-JP" altLang="en-US" sz="1300">
              <a:latin typeface="ＭＳ Ｐゴシック" panose="020B0600070205080204" pitchFamily="50" charset="-128"/>
              <a:ea typeface="ＭＳ Ｐゴシック" panose="020B0600070205080204" pitchFamily="50" charset="-128"/>
            </a:rPr>
            <a:t>　また、認定こども園やへき地保育所、給食センターなどの行政サービスを直営で提供しており、人件費を含む施設の運営、維持管理経費が増加傾向にあることから、引き続き管理経費の抑制を図っていく。</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138415</xdr:rowOff>
    </xdr:from>
    <xdr:to>
      <xdr:col>23</xdr:col>
      <xdr:colOff>133350</xdr:colOff>
      <xdr:row>89</xdr:row>
      <xdr:rowOff>120176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682965"/>
          <a:ext cx="0" cy="1696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92253</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120176</xdr:rowOff>
    </xdr:from>
    <xdr:to>
      <xdr:col>24</xdr:col>
      <xdr:colOff>12700</xdr:colOff>
      <xdr:row>89</xdr:row>
      <xdr:rowOff>120176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7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53342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2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138415</xdr:rowOff>
    </xdr:from>
    <xdr:to>
      <xdr:col>24</xdr:col>
      <xdr:colOff>12700</xdr:colOff>
      <xdr:row>79</xdr:row>
      <xdr:rowOff>138415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6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19345</xdr:rowOff>
    </xdr:from>
    <xdr:to>
      <xdr:col>23</xdr:col>
      <xdr:colOff>133350</xdr:colOff>
      <xdr:row>86</xdr:row>
      <xdr:rowOff>140136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764045"/>
          <a:ext cx="838200" cy="12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42403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01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25876</xdr:rowOff>
    </xdr:from>
    <xdr:to>
      <xdr:col>23</xdr:col>
      <xdr:colOff>184150</xdr:colOff>
      <xdr:row>83</xdr:row>
      <xdr:rowOff>127476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5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105488</xdr:rowOff>
    </xdr:from>
    <xdr:to>
      <xdr:col>19</xdr:col>
      <xdr:colOff>133350</xdr:colOff>
      <xdr:row>86</xdr:row>
      <xdr:rowOff>19345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678738"/>
          <a:ext cx="889000" cy="8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156390</xdr:rowOff>
    </xdr:from>
    <xdr:to>
      <xdr:col>19</xdr:col>
      <xdr:colOff>184150</xdr:colOff>
      <xdr:row>83</xdr:row>
      <xdr:rowOff>86540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96717</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8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56149</xdr:rowOff>
    </xdr:from>
    <xdr:to>
      <xdr:col>15</xdr:col>
      <xdr:colOff>82550</xdr:colOff>
      <xdr:row>85</xdr:row>
      <xdr:rowOff>105488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629399"/>
          <a:ext cx="889000" cy="4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118545</xdr:rowOff>
    </xdr:from>
    <xdr:to>
      <xdr:col>15</xdr:col>
      <xdr:colOff>133350</xdr:colOff>
      <xdr:row>83</xdr:row>
      <xdr:rowOff>48695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17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58872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4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30209</xdr:rowOff>
    </xdr:from>
    <xdr:to>
      <xdr:col>11</xdr:col>
      <xdr:colOff>31750</xdr:colOff>
      <xdr:row>85</xdr:row>
      <xdr:rowOff>56149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603459"/>
          <a:ext cx="889000" cy="2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51811</xdr:rowOff>
    </xdr:from>
    <xdr:to>
      <xdr:col>11</xdr:col>
      <xdr:colOff>82550</xdr:colOff>
      <xdr:row>82</xdr:row>
      <xdr:rowOff>153411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11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163588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87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136100</xdr:rowOff>
    </xdr:from>
    <xdr:to>
      <xdr:col>7</xdr:col>
      <xdr:colOff>31750</xdr:colOff>
      <xdr:row>82</xdr:row>
      <xdr:rowOff>66250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76427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7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89336</xdr:rowOff>
    </xdr:from>
    <xdr:to>
      <xdr:col>23</xdr:col>
      <xdr:colOff>184150</xdr:colOff>
      <xdr:row>87</xdr:row>
      <xdr:rowOff>19486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83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61413</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8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139995</xdr:rowOff>
    </xdr:from>
    <xdr:to>
      <xdr:col>19</xdr:col>
      <xdr:colOff>184150</xdr:colOff>
      <xdr:row>86</xdr:row>
      <xdr:rowOff>70145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71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54922</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799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54688</xdr:rowOff>
    </xdr:from>
    <xdr:to>
      <xdr:col>15</xdr:col>
      <xdr:colOff>133350</xdr:colOff>
      <xdr:row>85</xdr:row>
      <xdr:rowOff>156288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62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141065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71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5349</xdr:rowOff>
    </xdr:from>
    <xdr:to>
      <xdr:col>11</xdr:col>
      <xdr:colOff>82550</xdr:colOff>
      <xdr:row>85</xdr:row>
      <xdr:rowOff>106949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57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91726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664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150859</xdr:rowOff>
    </xdr:from>
    <xdr:to>
      <xdr:col>7</xdr:col>
      <xdr:colOff>31750</xdr:colOff>
      <xdr:row>85</xdr:row>
      <xdr:rowOff>81009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55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65786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639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構成においては、給与水準の高い４０歳代後半以上の職員が５５％以上を占めており、年齢構成のバラつきが生じている状況にある。ラスパイレス指数は年々低下し、令和５年度数値では類似団体平均と同水準となったことから、今後も他自治体の状況も踏まえ、より一層の給与水準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110066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06828"/>
          <a:ext cx="0" cy="1662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85</xdr:row>
      <xdr:rowOff>98778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564784"/>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115305</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345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98778</xdr:rowOff>
    </xdr:from>
    <xdr:to>
      <xdr:col>77</xdr:col>
      <xdr:colOff>44450</xdr:colOff>
      <xdr:row>85</xdr:row>
      <xdr:rowOff>152400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6720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39105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26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7761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7256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65916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7761</xdr:rowOff>
    </xdr:from>
    <xdr:to>
      <xdr:col>68</xdr:col>
      <xdr:colOff>152400</xdr:colOff>
      <xdr:row>86</xdr:row>
      <xdr:rowOff>74789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7524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84261</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4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47978</xdr:rowOff>
    </xdr:from>
    <xdr:to>
      <xdr:col>77</xdr:col>
      <xdr:colOff>95250</xdr:colOff>
      <xdr:row>85</xdr:row>
      <xdr:rowOff>149578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134355</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70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128411</xdr:rowOff>
    </xdr:from>
    <xdr:to>
      <xdr:col>68</xdr:col>
      <xdr:colOff>203200</xdr:colOff>
      <xdr:row>86</xdr:row>
      <xdr:rowOff>58561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43338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認定こども園やへき地保育所、給食センターなどの行政サービスを直営で提供していることや、医療と介護・福祉等連携に向けた福祉関係職員の新規採用などにより類似団体平均を上回っている。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今後も行政サービスの水準維持を図りつつ、より適正な定員管理に努める。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106223</xdr:rowOff>
    </xdr:from>
    <xdr:to>
      <xdr:col>81</xdr:col>
      <xdr:colOff>44450</xdr:colOff>
      <xdr:row>62</xdr:row>
      <xdr:rowOff>154966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736123"/>
          <a:ext cx="838200" cy="4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91026</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206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71958</xdr:rowOff>
    </xdr:from>
    <xdr:to>
      <xdr:col>77</xdr:col>
      <xdr:colOff>44450</xdr:colOff>
      <xdr:row>62</xdr:row>
      <xdr:rowOff>106223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701858"/>
          <a:ext cx="889000" cy="3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163593</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10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48793</xdr:rowOff>
    </xdr:from>
    <xdr:to>
      <xdr:col>72</xdr:col>
      <xdr:colOff>203200</xdr:colOff>
      <xdr:row>62</xdr:row>
      <xdr:rowOff>71958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678693"/>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153458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09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48793</xdr:rowOff>
    </xdr:from>
    <xdr:to>
      <xdr:col>68</xdr:col>
      <xdr:colOff>152400</xdr:colOff>
      <xdr:row>62</xdr:row>
      <xdr:rowOff>60858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3512800" y="1067869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7417</xdr:rowOff>
    </xdr:from>
    <xdr:to>
      <xdr:col>68</xdr:col>
      <xdr:colOff>203200</xdr:colOff>
      <xdr:row>60</xdr:row>
      <xdr:rowOff>109017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119194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06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26721</xdr:rowOff>
    </xdr:from>
    <xdr:to>
      <xdr:col>64</xdr:col>
      <xdr:colOff>152400</xdr:colOff>
      <xdr:row>60</xdr:row>
      <xdr:rowOff>128321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3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138498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082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104166</xdr:rowOff>
    </xdr:from>
    <xdr:to>
      <xdr:col>81</xdr:col>
      <xdr:colOff>95250</xdr:colOff>
      <xdr:row>63</xdr:row>
      <xdr:rowOff>34316</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73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76243</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70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55423</xdr:rowOff>
    </xdr:from>
    <xdr:to>
      <xdr:col>77</xdr:col>
      <xdr:colOff>95250</xdr:colOff>
      <xdr:row>62</xdr:row>
      <xdr:rowOff>157023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68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141800</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771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21158</xdr:rowOff>
    </xdr:from>
    <xdr:to>
      <xdr:col>73</xdr:col>
      <xdr:colOff>44450</xdr:colOff>
      <xdr:row>62</xdr:row>
      <xdr:rowOff>122758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6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107535</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7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169443</xdr:rowOff>
    </xdr:from>
    <xdr:to>
      <xdr:col>68</xdr:col>
      <xdr:colOff>203200</xdr:colOff>
      <xdr:row>62</xdr:row>
      <xdr:rowOff>99593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62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84370</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714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10058</xdr:rowOff>
    </xdr:from>
    <xdr:to>
      <xdr:col>64</xdr:col>
      <xdr:colOff>152400</xdr:colOff>
      <xdr:row>62</xdr:row>
      <xdr:rowOff>111658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63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96435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726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令和元年度にかけて実施した公共施設の大規模改修等に伴い、地方債の借入額が各年度で１４億円程度と高額で推移し、その地方債の元利償還償還が令和２～４年度から始まったことにより、単年度の地方債元利償還金が増加傾向にある。そのため、近年の実質公債費比率が上昇してきており、今後も数年間は地方債の元利償還金が高額で推移することから、大型事業の実施年次の平準化を図り実質公債費比率の抑制に努めていく。</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68156</xdr:rowOff>
    </xdr:from>
    <xdr:to>
      <xdr:col>81</xdr:col>
      <xdr:colOff>44450</xdr:colOff>
      <xdr:row>41</xdr:row>
      <xdr:rowOff>100330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09760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36423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72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135044</xdr:rowOff>
    </xdr:from>
    <xdr:to>
      <xdr:col>77</xdr:col>
      <xdr:colOff>44450</xdr:colOff>
      <xdr:row>41</xdr:row>
      <xdr:rowOff>68156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993044"/>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102870</xdr:rowOff>
    </xdr:from>
    <xdr:to>
      <xdr:col>72</xdr:col>
      <xdr:colOff>203200</xdr:colOff>
      <xdr:row>40</xdr:row>
      <xdr:rowOff>135044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96087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54610</xdr:rowOff>
    </xdr:from>
    <xdr:to>
      <xdr:col>68</xdr:col>
      <xdr:colOff>152400</xdr:colOff>
      <xdr:row>40</xdr:row>
      <xdr:rowOff>102870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9126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99500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17356</xdr:rowOff>
    </xdr:from>
    <xdr:to>
      <xdr:col>77</xdr:col>
      <xdr:colOff>95250</xdr:colOff>
      <xdr:row>41</xdr:row>
      <xdr:rowOff>118956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84244</xdr:rowOff>
    </xdr:from>
    <xdr:to>
      <xdr:col>73</xdr:col>
      <xdr:colOff>44450</xdr:colOff>
      <xdr:row>41</xdr:row>
      <xdr:rowOff>14394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170621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0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52070</xdr:rowOff>
    </xdr:from>
    <xdr:to>
      <xdr:col>68</xdr:col>
      <xdr:colOff>203200</xdr:colOff>
      <xdr:row>40</xdr:row>
      <xdr:rowOff>153670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138447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90187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将来負担比率は－％であり、将来負担額よりも充当可能財源が多い状況となっている。</a:t>
          </a:r>
        </a:p>
        <a:p>
          <a:r>
            <a:rPr kumimoji="1" lang="ja-JP" altLang="en-US" sz="1300">
              <a:latin typeface="ＭＳ Ｐゴシック" panose="020B0600070205080204" pitchFamily="50" charset="-128"/>
              <a:ea typeface="ＭＳ Ｐゴシック" panose="020B0600070205080204" pitchFamily="50" charset="-128"/>
            </a:rPr>
            <a:t>　今後においても、公債費等の義務的経費の削減を中心とする行財政改革を進めるとともに、新規事業の実施にあたっては、将来的な負担が軽減されるよう財源の確保を図り、財政の健全化に努める。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4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北海道足寄町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6,172
6,134
1,408.04
9,124,109
8,994,783
126,434
5,819,128
10,357,077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からの会計年度任用職員制度の導入により、臨時職員賃金が物件費から人件費に振り替えられた。当町は、道路維持業務やスクールバス等運行業務、認定こども園、給食センターなどの行政サービスを直営で提供しているため、会計年度任用職員数も多く、類似団体平均を上回っている。今後においては、各種業務の民間委託などにより人件費総額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85090</xdr:rowOff>
    </xdr:from>
    <xdr:to>
      <xdr:col>24</xdr:col>
      <xdr:colOff>25400</xdr:colOff>
      <xdr:row>37</xdr:row>
      <xdr:rowOff>130810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28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130810</xdr:rowOff>
    </xdr:from>
    <xdr:to>
      <xdr:col>19</xdr:col>
      <xdr:colOff>187325</xdr:colOff>
      <xdr:row>37</xdr:row>
      <xdr:rowOff>153670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74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153670</xdr:rowOff>
    </xdr:from>
    <xdr:to>
      <xdr:col>15</xdr:col>
      <xdr:colOff>98425</xdr:colOff>
      <xdr:row>38</xdr:row>
      <xdr:rowOff>81280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973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38</xdr:row>
      <xdr:rowOff>81280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449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80010</xdr:rowOff>
    </xdr:from>
    <xdr:to>
      <xdr:col>20</xdr:col>
      <xdr:colOff>38100</xdr:colOff>
      <xdr:row>38</xdr:row>
      <xdr:rowOff>10160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166387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102870</xdr:rowOff>
    </xdr:from>
    <xdr:to>
      <xdr:col>15</xdr:col>
      <xdr:colOff>149225</xdr:colOff>
      <xdr:row>38</xdr:row>
      <xdr:rowOff>33020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17797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30480</xdr:rowOff>
    </xdr:from>
    <xdr:to>
      <xdr:col>11</xdr:col>
      <xdr:colOff>60325</xdr:colOff>
      <xdr:row>38</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116857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行政面積が広くインフラ資産が多いことやスクールバス等運行業務、認定こども園、給食センターなどを直営で実施しているため、維持管理や運営に要する経費が多い。また、施設管理に係る委託業務が多いことも、類似団体と比較し物件費の割合が高い要因の一つとなっている。</a:t>
          </a:r>
        </a:p>
        <a:p>
          <a:r>
            <a:rPr kumimoji="1" lang="ja-JP" altLang="en-US" sz="1300">
              <a:latin typeface="ＭＳ Ｐゴシック" panose="020B0600070205080204" pitchFamily="50" charset="-128"/>
              <a:ea typeface="ＭＳ Ｐゴシック" panose="020B0600070205080204" pitchFamily="50" charset="-128"/>
            </a:rPr>
            <a:t>　今後は、利用頻度の低い公共施設の廃止の検討を進めるとともに、指定管理者制度等の活用により管理経費の削減に努める。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155575</xdr:rowOff>
    </xdr:from>
    <xdr:to>
      <xdr:col>82</xdr:col>
      <xdr:colOff>107950</xdr:colOff>
      <xdr:row>21</xdr:row>
      <xdr:rowOff>41275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129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13352</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1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41275</xdr:rowOff>
    </xdr:from>
    <xdr:to>
      <xdr:col>82</xdr:col>
      <xdr:colOff>196850</xdr:colOff>
      <xdr:row>21</xdr:row>
      <xdr:rowOff>41275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70502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155575</xdr:rowOff>
    </xdr:from>
    <xdr:to>
      <xdr:col>82</xdr:col>
      <xdr:colOff>196850</xdr:colOff>
      <xdr:row>12</xdr:row>
      <xdr:rowOff>155575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1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xdr:rowOff>
    </xdr:from>
    <xdr:to>
      <xdr:col>82</xdr:col>
      <xdr:colOff>107950</xdr:colOff>
      <xdr:row>18</xdr:row>
      <xdr:rowOff>69850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30988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111777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83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50800</xdr:rowOff>
    </xdr:from>
    <xdr:to>
      <xdr:col>78</xdr:col>
      <xdr:colOff>69850</xdr:colOff>
      <xdr:row>18</xdr:row>
      <xdr:rowOff>12700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9654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168927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69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50800</xdr:rowOff>
    </xdr:from>
    <xdr:to>
      <xdr:col>73</xdr:col>
      <xdr:colOff>180975</xdr:colOff>
      <xdr:row>17</xdr:row>
      <xdr:rowOff>127000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965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142875</xdr:rowOff>
    </xdr:from>
    <xdr:to>
      <xdr:col>74</xdr:col>
      <xdr:colOff>31750</xdr:colOff>
      <xdr:row>16</xdr:row>
      <xdr:rowOff>73025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1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83202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4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127000</xdr:rowOff>
    </xdr:from>
    <xdr:to>
      <xdr:col>69</xdr:col>
      <xdr:colOff>92075</xdr:colOff>
      <xdr:row>20</xdr:row>
      <xdr:rowOff>107950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304165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152400</xdr:rowOff>
    </xdr:from>
    <xdr:to>
      <xdr:col>69</xdr:col>
      <xdr:colOff>142875</xdr:colOff>
      <xdr:row>16</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92727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19050</xdr:rowOff>
    </xdr:from>
    <xdr:to>
      <xdr:col>82</xdr:col>
      <xdr:colOff>158750</xdr:colOff>
      <xdr:row>18</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10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162577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07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133350</xdr:rowOff>
    </xdr:from>
    <xdr:to>
      <xdr:col>78</xdr:col>
      <xdr:colOff>120650</xdr:colOff>
      <xdr:row>18</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0</xdr:rowOff>
    </xdr:from>
    <xdr:to>
      <xdr:col>74</xdr:col>
      <xdr:colOff>31750</xdr:colOff>
      <xdr:row>17</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9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86377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76200</xdr:rowOff>
    </xdr:from>
    <xdr:to>
      <xdr:col>69</xdr:col>
      <xdr:colOff>142875</xdr:colOff>
      <xdr:row>18</xdr:row>
      <xdr:rowOff>6350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99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162577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07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57150</xdr:rowOff>
    </xdr:from>
    <xdr:to>
      <xdr:col>65</xdr:col>
      <xdr:colOff>53975</xdr:colOff>
      <xdr:row>20</xdr:row>
      <xdr:rowOff>158750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4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143527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57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扶助費に係る経常収支比率は類似団体平均を下回っている。今後もより適正な扶助に留意しつつ、抑制に努める。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04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53</xdr:row>
      <xdr:rowOff>107950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19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156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165100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156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48277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53</xdr:row>
      <xdr:rowOff>165100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194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86377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162577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57150</xdr:rowOff>
    </xdr:from>
    <xdr:to>
      <xdr:col>24</xdr:col>
      <xdr:colOff>76200</xdr:colOff>
      <xdr:row>53</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73677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57150</xdr:rowOff>
    </xdr:from>
    <xdr:to>
      <xdr:col>20</xdr:col>
      <xdr:colOff>38100</xdr:colOff>
      <xdr:row>53</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168927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114300</xdr:rowOff>
    </xdr:from>
    <xdr:to>
      <xdr:col>11</xdr:col>
      <xdr:colOff>60325</xdr:colOff>
      <xdr:row>54</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54627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57150</xdr:rowOff>
    </xdr:from>
    <xdr:to>
      <xdr:col>6</xdr:col>
      <xdr:colOff>171450</xdr:colOff>
      <xdr:row>53</xdr:row>
      <xdr:rowOff>158750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168927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類似団体平均と比較し、その他に係る経常収支比率は低い状況にあるが、今後においても経費の削減を図り、普通会計の負担軽減に努める。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94996</xdr:rowOff>
    </xdr:from>
    <xdr:to>
      <xdr:col>82</xdr:col>
      <xdr:colOff>107950</xdr:colOff>
      <xdr:row>55</xdr:row>
      <xdr:rowOff>5842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5671800" y="935329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94996</xdr:rowOff>
    </xdr:from>
    <xdr:to>
      <xdr:col>78</xdr:col>
      <xdr:colOff>69850</xdr:colOff>
      <xdr:row>54</xdr:row>
      <xdr:rowOff>159004</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4782800" y="93532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126001</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727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159004</xdr:rowOff>
    </xdr:from>
    <xdr:to>
      <xdr:col>73</xdr:col>
      <xdr:colOff>180975</xdr:colOff>
      <xdr:row>54</xdr:row>
      <xdr:rowOff>168148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893800" y="94173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121429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168148</xdr:rowOff>
    </xdr:from>
    <xdr:to>
      <xdr:col>69</xdr:col>
      <xdr:colOff>92075</xdr:colOff>
      <xdr:row>55</xdr:row>
      <xdr:rowOff>33274</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004800" y="94264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62484</xdr:rowOff>
    </xdr:from>
    <xdr:to>
      <xdr:col>69</xdr:col>
      <xdr:colOff>142875</xdr:colOff>
      <xdr:row>56</xdr:row>
      <xdr:rowOff>164084</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148861</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126492</xdr:rowOff>
    </xdr:from>
    <xdr:to>
      <xdr:col>82</xdr:col>
      <xdr:colOff>158750</xdr:colOff>
      <xdr:row>55</xdr:row>
      <xdr:rowOff>56642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38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143019</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22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44196</xdr:rowOff>
    </xdr:from>
    <xdr:to>
      <xdr:col>78</xdr:col>
      <xdr:colOff>120650</xdr:colOff>
      <xdr:row>54</xdr:row>
      <xdr:rowOff>145796</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30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155973</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07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108204</xdr:rowOff>
    </xdr:from>
    <xdr:to>
      <xdr:col>74</xdr:col>
      <xdr:colOff>31750</xdr:colOff>
      <xdr:row>55</xdr:row>
      <xdr:rowOff>38354</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36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48531</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13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117348</xdr:rowOff>
    </xdr:from>
    <xdr:to>
      <xdr:col>69</xdr:col>
      <xdr:colOff>142875</xdr:colOff>
      <xdr:row>55</xdr:row>
      <xdr:rowOff>47498</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37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57675</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14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153924</xdr:rowOff>
    </xdr:from>
    <xdr:to>
      <xdr:col>65</xdr:col>
      <xdr:colOff>53975</xdr:colOff>
      <xdr:row>55</xdr:row>
      <xdr:rowOff>84074</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41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94251</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18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ここ数年は類似団体平均と同程度となっているが、国民健康保険病院やとかち広域消防事務組合への負担金をはじめとする経常的な補助費等が多額になっており、大幅な減少は見込めない状況にある。</a:t>
          </a:r>
        </a:p>
        <a:p>
          <a:r>
            <a:rPr kumimoji="1" lang="ja-JP" altLang="en-US" sz="1300">
              <a:latin typeface="ＭＳ Ｐゴシック" panose="020B0600070205080204" pitchFamily="50" charset="-128"/>
              <a:ea typeface="ＭＳ Ｐゴシック" panose="020B0600070205080204" pitchFamily="50" charset="-128"/>
            </a:rPr>
            <a:t>　今後においても、町単独補助金の必要性や妥当性、効果の検証と、他事業への統合、廃止など多角的な見直しを行っていく。</a:t>
          </a: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65278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3677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13987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37</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363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19558</xdr:rowOff>
    </xdr:from>
    <xdr:to>
      <xdr:col>73</xdr:col>
      <xdr:colOff>180975</xdr:colOff>
      <xdr:row>37</xdr:row>
      <xdr:rowOff>51562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3632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51562</xdr:rowOff>
    </xdr:from>
    <xdr:to>
      <xdr:col>69</xdr:col>
      <xdr:colOff>92075</xdr:colOff>
      <xdr:row>37</xdr:row>
      <xdr:rowOff>101854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3952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31005</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20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xdr:rowOff>
    </xdr:from>
    <xdr:to>
      <xdr:col>69</xdr:col>
      <xdr:colOff>142875</xdr:colOff>
      <xdr:row>37</xdr:row>
      <xdr:rowOff>102362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51054</xdr:rowOff>
    </xdr:from>
    <xdr:to>
      <xdr:col>65</xdr:col>
      <xdr:colOff>53975</xdr:colOff>
      <xdr:row>37</xdr:row>
      <xdr:rowOff>152654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137431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集会施設の大規模改修や介護・福祉施設整備、学校施設の老朽化に伴う大規模改修などの大型事業を実施したことで、今後数年間は公債費が高額で推移する見込みである。</a:t>
          </a:r>
        </a:p>
        <a:p>
          <a:r>
            <a:rPr kumimoji="1" lang="ja-JP" altLang="en-US" sz="1300">
              <a:latin typeface="ＭＳ Ｐゴシック" panose="020B0600070205080204" pitchFamily="50" charset="-128"/>
              <a:ea typeface="ＭＳ Ｐゴシック" panose="020B0600070205080204" pitchFamily="50" charset="-128"/>
            </a:rPr>
            <a:t>　今後も投資的事業の計画的な実施により、公債費の平準化を図っていく。</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16511</xdr:rowOff>
    </xdr:from>
    <xdr:to>
      <xdr:col>24</xdr:col>
      <xdr:colOff>25400</xdr:colOff>
      <xdr:row>78</xdr:row>
      <xdr:rowOff>92711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38961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146066</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130811</xdr:rowOff>
    </xdr:from>
    <xdr:to>
      <xdr:col>19</xdr:col>
      <xdr:colOff>187325</xdr:colOff>
      <xdr:row>78</xdr:row>
      <xdr:rowOff>92711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332461"/>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104157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111761</xdr:rowOff>
    </xdr:from>
    <xdr:to>
      <xdr:col>15</xdr:col>
      <xdr:colOff>98425</xdr:colOff>
      <xdr:row>77</xdr:row>
      <xdr:rowOff>130811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3134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96520</xdr:rowOff>
    </xdr:from>
    <xdr:to>
      <xdr:col>11</xdr:col>
      <xdr:colOff>9525</xdr:colOff>
      <xdr:row>77</xdr:row>
      <xdr:rowOff>111761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2981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81297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137161</xdr:rowOff>
    </xdr:from>
    <xdr:to>
      <xdr:col>24</xdr:col>
      <xdr:colOff>76200</xdr:colOff>
      <xdr:row>78</xdr:row>
      <xdr:rowOff>67311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109238</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41911</xdr:rowOff>
    </xdr:from>
    <xdr:to>
      <xdr:col>20</xdr:col>
      <xdr:colOff>38100</xdr:colOff>
      <xdr:row>78</xdr:row>
      <xdr:rowOff>143511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128288</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80011</xdr:rowOff>
    </xdr:from>
    <xdr:to>
      <xdr:col>15</xdr:col>
      <xdr:colOff>149225</xdr:colOff>
      <xdr:row>78</xdr:row>
      <xdr:rowOff>10161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166388</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60961</xdr:rowOff>
    </xdr:from>
    <xdr:to>
      <xdr:col>11</xdr:col>
      <xdr:colOff>60325</xdr:colOff>
      <xdr:row>77</xdr:row>
      <xdr:rowOff>162561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147338</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45720</xdr:rowOff>
    </xdr:from>
    <xdr:to>
      <xdr:col>6</xdr:col>
      <xdr:colOff>171450</xdr:colOff>
      <xdr:row>77</xdr:row>
      <xdr:rowOff>147320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132097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物価や労務単価の上昇等により全体的に上昇傾向にあるが、今後は行政改革への取組を通じて経常経費の削減に努める。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62256"/>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30988</xdr:rowOff>
    </xdr:from>
    <xdr:to>
      <xdr:col>82</xdr:col>
      <xdr:colOff>107950</xdr:colOff>
      <xdr:row>74</xdr:row>
      <xdr:rowOff>154432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2718288"/>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41419</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900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30988</xdr:rowOff>
    </xdr:from>
    <xdr:to>
      <xdr:col>78</xdr:col>
      <xdr:colOff>69850</xdr:colOff>
      <xdr:row>74</xdr:row>
      <xdr:rowOff>30988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27182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xdr:rowOff>
    </xdr:from>
    <xdr:to>
      <xdr:col>78</xdr:col>
      <xdr:colOff>120650</xdr:colOff>
      <xdr:row>75</xdr:row>
      <xdr:rowOff>116078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100855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959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30988</xdr:rowOff>
    </xdr:from>
    <xdr:to>
      <xdr:col>73</xdr:col>
      <xdr:colOff>180975</xdr:colOff>
      <xdr:row>75</xdr:row>
      <xdr:rowOff>19558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271828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94488</xdr:rowOff>
    </xdr:from>
    <xdr:to>
      <xdr:col>74</xdr:col>
      <xdr:colOff>31750</xdr:colOff>
      <xdr:row>75</xdr:row>
      <xdr:rowOff>24638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9415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86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19558</xdr:rowOff>
    </xdr:from>
    <xdr:to>
      <xdr:col>69</xdr:col>
      <xdr:colOff>92075</xdr:colOff>
      <xdr:row>76</xdr:row>
      <xdr:rowOff>8128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287830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151147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103632</xdr:rowOff>
    </xdr:from>
    <xdr:to>
      <xdr:col>82</xdr:col>
      <xdr:colOff>158750</xdr:colOff>
      <xdr:row>75</xdr:row>
      <xdr:rowOff>33782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120159</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63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151638</xdr:rowOff>
    </xdr:from>
    <xdr:to>
      <xdr:col>78</xdr:col>
      <xdr:colOff>120650</xdr:colOff>
      <xdr:row>74</xdr:row>
      <xdr:rowOff>81788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6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91965</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436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151638</xdr:rowOff>
    </xdr:from>
    <xdr:to>
      <xdr:col>74</xdr:col>
      <xdr:colOff>31750</xdr:colOff>
      <xdr:row>74</xdr:row>
      <xdr:rowOff>81788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6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91965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43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140208</xdr:rowOff>
    </xdr:from>
    <xdr:to>
      <xdr:col>69</xdr:col>
      <xdr:colOff>142875</xdr:colOff>
      <xdr:row>75</xdr:row>
      <xdr:rowOff>70358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80535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128778</xdr:rowOff>
    </xdr:from>
    <xdr:to>
      <xdr:col>65</xdr:col>
      <xdr:colOff>53975</xdr:colOff>
      <xdr:row>76</xdr:row>
      <xdr:rowOff>58928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43705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07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北海道足寄町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3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793</xdr:rowOff>
    </xdr:from>
    <xdr:to>
      <xdr:col>29</xdr:col>
      <xdr:colOff>127000</xdr:colOff>
      <xdr:row>14</xdr:row>
      <xdr:rowOff>45521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448718"/>
          <a:ext cx="647700" cy="44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131710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22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45521</xdr:rowOff>
    </xdr:from>
    <xdr:to>
      <xdr:col>26</xdr:col>
      <xdr:colOff>50800</xdr:colOff>
      <xdr:row>14</xdr:row>
      <xdr:rowOff>87986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493446"/>
          <a:ext cx="698500" cy="42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117166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7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87986</xdr:rowOff>
    </xdr:from>
    <xdr:to>
      <xdr:col>22</xdr:col>
      <xdr:colOff>114300</xdr:colOff>
      <xdr:row>14</xdr:row>
      <xdr:rowOff>124173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535911"/>
          <a:ext cx="698500" cy="36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141732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124173</xdr:rowOff>
    </xdr:from>
    <xdr:to>
      <xdr:col>18</xdr:col>
      <xdr:colOff>177800</xdr:colOff>
      <xdr:row>14</xdr:row>
      <xdr:rowOff>149868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572098"/>
          <a:ext cx="698500" cy="25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81159</xdr:rowOff>
    </xdr:from>
    <xdr:to>
      <xdr:col>19</xdr:col>
      <xdr:colOff>38100</xdr:colOff>
      <xdr:row>18</xdr:row>
      <xdr:rowOff>11309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167536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102570</xdr:rowOff>
    </xdr:from>
    <xdr:to>
      <xdr:col>15</xdr:col>
      <xdr:colOff>101600</xdr:colOff>
      <xdr:row>18</xdr:row>
      <xdr:rowOff>32720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17497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5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121443</xdr:rowOff>
    </xdr:from>
    <xdr:to>
      <xdr:col>29</xdr:col>
      <xdr:colOff>177800</xdr:colOff>
      <xdr:row>14</xdr:row>
      <xdr:rowOff>51593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397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137970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242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166171</xdr:rowOff>
    </xdr:from>
    <xdr:to>
      <xdr:col>26</xdr:col>
      <xdr:colOff>101600</xdr:colOff>
      <xdr:row>14</xdr:row>
      <xdr:rowOff>96321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442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106498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211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37186</xdr:rowOff>
    </xdr:from>
    <xdr:to>
      <xdr:col>22</xdr:col>
      <xdr:colOff>165100</xdr:colOff>
      <xdr:row>14</xdr:row>
      <xdr:rowOff>138786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485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148963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25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73373</xdr:rowOff>
    </xdr:from>
    <xdr:to>
      <xdr:col>19</xdr:col>
      <xdr:colOff>38100</xdr:colOff>
      <xdr:row>15</xdr:row>
      <xdr:rowOff>3523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521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13700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29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99068</xdr:rowOff>
    </xdr:from>
    <xdr:to>
      <xdr:col>15</xdr:col>
      <xdr:colOff>101600</xdr:colOff>
      <xdr:row>15</xdr:row>
      <xdr:rowOff>29218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546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39395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31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140063</xdr:rowOff>
    </xdr:from>
    <xdr:to>
      <xdr:col>29</xdr:col>
      <xdr:colOff>127000</xdr:colOff>
      <xdr:row>37</xdr:row>
      <xdr:rowOff>331532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13"/>
          <a:ext cx="0" cy="1391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303609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331532</xdr:rowOff>
    </xdr:from>
    <xdr:to>
      <xdr:col>30</xdr:col>
      <xdr:colOff>25400</xdr:colOff>
      <xdr:row>37</xdr:row>
      <xdr:rowOff>331532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6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54990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140063</xdr:rowOff>
    </xdr:from>
    <xdr:to>
      <xdr:col>30</xdr:col>
      <xdr:colOff>25400</xdr:colOff>
      <xdr:row>33</xdr:row>
      <xdr:rowOff>140063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46598</xdr:rowOff>
    </xdr:from>
    <xdr:to>
      <xdr:col>29</xdr:col>
      <xdr:colOff>127000</xdr:colOff>
      <xdr:row>33</xdr:row>
      <xdr:rowOff>304883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5971148"/>
          <a:ext cx="647700" cy="258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112693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23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140616</xdr:rowOff>
    </xdr:from>
    <xdr:to>
      <xdr:col>29</xdr:col>
      <xdr:colOff>177800</xdr:colOff>
      <xdr:row>35</xdr:row>
      <xdr:rowOff>242216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46598</xdr:rowOff>
    </xdr:from>
    <xdr:to>
      <xdr:col>26</xdr:col>
      <xdr:colOff>50800</xdr:colOff>
      <xdr:row>34</xdr:row>
      <xdr:rowOff>55644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5971148"/>
          <a:ext cx="698500" cy="351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152258</xdr:rowOff>
    </xdr:from>
    <xdr:to>
      <xdr:col>26</xdr:col>
      <xdr:colOff>101600</xdr:colOff>
      <xdr:row>35</xdr:row>
      <xdr:rowOff>253858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238635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48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55644</xdr:rowOff>
    </xdr:from>
    <xdr:to>
      <xdr:col>22</xdr:col>
      <xdr:colOff>114300</xdr:colOff>
      <xdr:row>34</xdr:row>
      <xdr:rowOff>243929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323094"/>
          <a:ext cx="698500" cy="188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213736</xdr:rowOff>
    </xdr:from>
    <xdr:to>
      <xdr:col>22</xdr:col>
      <xdr:colOff>165100</xdr:colOff>
      <xdr:row>35</xdr:row>
      <xdr:rowOff>315336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300113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1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243929</xdr:rowOff>
    </xdr:from>
    <xdr:to>
      <xdr:col>18</xdr:col>
      <xdr:colOff>177800</xdr:colOff>
      <xdr:row>34</xdr:row>
      <xdr:rowOff>338994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511379"/>
          <a:ext cx="698500" cy="95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299510</xdr:rowOff>
    </xdr:from>
    <xdr:to>
      <xdr:col>19</xdr:col>
      <xdr:colOff>38100</xdr:colOff>
      <xdr:row>36</xdr:row>
      <xdr:rowOff>58210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42987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331105</xdr:rowOff>
    </xdr:from>
    <xdr:to>
      <xdr:col>15</xdr:col>
      <xdr:colOff>101600</xdr:colOff>
      <xdr:row>36</xdr:row>
      <xdr:rowOff>89805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74582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254083</xdr:rowOff>
    </xdr:from>
    <xdr:to>
      <xdr:col>29</xdr:col>
      <xdr:colOff>177800</xdr:colOff>
      <xdr:row>34</xdr:row>
      <xdr:rowOff>12783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178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99160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02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32</xdr:row>
      <xdr:rowOff>167248</xdr:rowOff>
    </xdr:from>
    <xdr:to>
      <xdr:col>26</xdr:col>
      <xdr:colOff>101600</xdr:colOff>
      <xdr:row>33</xdr:row>
      <xdr:rowOff>97398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5920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31</xdr:row>
      <xdr:rowOff>279025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5689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4844</xdr:rowOff>
    </xdr:from>
    <xdr:to>
      <xdr:col>22</xdr:col>
      <xdr:colOff>165100</xdr:colOff>
      <xdr:row>34</xdr:row>
      <xdr:rowOff>106444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272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116621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04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193129</xdr:rowOff>
    </xdr:from>
    <xdr:to>
      <xdr:col>19</xdr:col>
      <xdr:colOff>38100</xdr:colOff>
      <xdr:row>34</xdr:row>
      <xdr:rowOff>294729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460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304906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22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288194</xdr:rowOff>
    </xdr:from>
    <xdr:to>
      <xdr:col>15</xdr:col>
      <xdr:colOff>101600</xdr:colOff>
      <xdr:row>35</xdr:row>
      <xdr:rowOff>46894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555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57071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32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北海道足寄町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6,172
6,134
1,408.04
9,124,109
8,994,783
126,434
5,819,128
10,357,077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43659</xdr:rowOff>
    </xdr:from>
    <xdr:to>
      <xdr:col>24</xdr:col>
      <xdr:colOff>62865</xdr:colOff>
      <xdr:row>38</xdr:row>
      <xdr:rowOff>91311</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58609"/>
          <a:ext cx="1270" cy="12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95138</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91311</xdr:rowOff>
    </xdr:from>
    <xdr:to>
      <xdr:col>24</xdr:col>
      <xdr:colOff>152400</xdr:colOff>
      <xdr:row>38</xdr:row>
      <xdr:rowOff>91311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161786</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43659</xdr:rowOff>
    </xdr:from>
    <xdr:to>
      <xdr:col>24</xdr:col>
      <xdr:colOff>152400</xdr:colOff>
      <xdr:row>31</xdr:row>
      <xdr:rowOff>43659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144998</xdr:rowOff>
    </xdr:from>
    <xdr:to>
      <xdr:col>24</xdr:col>
      <xdr:colOff>63500</xdr:colOff>
      <xdr:row>32</xdr:row>
      <xdr:rowOff>163583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5631398"/>
          <a:ext cx="838200" cy="1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61595</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06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83168</xdr:rowOff>
    </xdr:from>
    <xdr:to>
      <xdr:col>24</xdr:col>
      <xdr:colOff>114300</xdr:colOff>
      <xdr:row>36</xdr:row>
      <xdr:rowOff>13318</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08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163583</xdr:rowOff>
    </xdr:from>
    <xdr:to>
      <xdr:col>19</xdr:col>
      <xdr:colOff>177800</xdr:colOff>
      <xdr:row>33</xdr:row>
      <xdr:rowOff>40699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5649983"/>
          <a:ext cx="889000" cy="4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106056</xdr:rowOff>
    </xdr:from>
    <xdr:to>
      <xdr:col>20</xdr:col>
      <xdr:colOff>38100</xdr:colOff>
      <xdr:row>36</xdr:row>
      <xdr:rowOff>36206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27333</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19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40699</xdr:rowOff>
    </xdr:from>
    <xdr:to>
      <xdr:col>15</xdr:col>
      <xdr:colOff>50800</xdr:colOff>
      <xdr:row>33</xdr:row>
      <xdr:rowOff>59381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5698549"/>
          <a:ext cx="889000" cy="1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124504</xdr:rowOff>
    </xdr:from>
    <xdr:to>
      <xdr:col>15</xdr:col>
      <xdr:colOff>101600</xdr:colOff>
      <xdr:row>36</xdr:row>
      <xdr:rowOff>54654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45781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21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59381</xdr:rowOff>
    </xdr:from>
    <xdr:to>
      <xdr:col>10</xdr:col>
      <xdr:colOff>114300</xdr:colOff>
      <xdr:row>34</xdr:row>
      <xdr:rowOff>145804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5717231"/>
          <a:ext cx="889000" cy="25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168539</xdr:rowOff>
    </xdr:from>
    <xdr:to>
      <xdr:col>10</xdr:col>
      <xdr:colOff>165100</xdr:colOff>
      <xdr:row>36</xdr:row>
      <xdr:rowOff>98689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89816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87694</xdr:rowOff>
    </xdr:from>
    <xdr:to>
      <xdr:col>6</xdr:col>
      <xdr:colOff>38100</xdr:colOff>
      <xdr:row>37</xdr:row>
      <xdr:rowOff>17844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8971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94198</xdr:rowOff>
    </xdr:from>
    <xdr:to>
      <xdr:col>24</xdr:col>
      <xdr:colOff>114300</xdr:colOff>
      <xdr:row>33</xdr:row>
      <xdr:rowOff>24348</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558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117075</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543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112783</xdr:rowOff>
    </xdr:from>
    <xdr:to>
      <xdr:col>20</xdr:col>
      <xdr:colOff>38100</xdr:colOff>
      <xdr:row>33</xdr:row>
      <xdr:rowOff>42933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559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59460</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5374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161349</xdr:rowOff>
    </xdr:from>
    <xdr:to>
      <xdr:col>15</xdr:col>
      <xdr:colOff>101600</xdr:colOff>
      <xdr:row>33</xdr:row>
      <xdr:rowOff>91499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564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108026</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542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8581</xdr:rowOff>
    </xdr:from>
    <xdr:to>
      <xdr:col>10</xdr:col>
      <xdr:colOff>165100</xdr:colOff>
      <xdr:row>33</xdr:row>
      <xdr:rowOff>110181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566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126708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5441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95004</xdr:rowOff>
    </xdr:from>
    <xdr:to>
      <xdr:col>6</xdr:col>
      <xdr:colOff>38100</xdr:colOff>
      <xdr:row>35</xdr:row>
      <xdr:rowOff>25154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592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41681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5699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73677</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122003</xdr:rowOff>
    </xdr:from>
    <xdr:to>
      <xdr:col>24</xdr:col>
      <xdr:colOff>62865</xdr:colOff>
      <xdr:row>59</xdr:row>
      <xdr:rowOff>96750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4503"/>
          <a:ext cx="1270" cy="151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100577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2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96750</xdr:rowOff>
    </xdr:from>
    <xdr:to>
      <xdr:col>24</xdr:col>
      <xdr:colOff>152400</xdr:colOff>
      <xdr:row>59</xdr:row>
      <xdr:rowOff>96750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21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68680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6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122003</xdr:rowOff>
    </xdr:from>
    <xdr:to>
      <xdr:col>24</xdr:col>
      <xdr:colOff>152400</xdr:colOff>
      <xdr:row>50</xdr:row>
      <xdr:rowOff>122003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39116</xdr:rowOff>
    </xdr:from>
    <xdr:to>
      <xdr:col>24</xdr:col>
      <xdr:colOff>63500</xdr:colOff>
      <xdr:row>56</xdr:row>
      <xdr:rowOff>113076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640316"/>
          <a:ext cx="838200" cy="7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25996</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9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47569</xdr:rowOff>
    </xdr:from>
    <xdr:to>
      <xdr:col>24</xdr:col>
      <xdr:colOff>114300</xdr:colOff>
      <xdr:row>57</xdr:row>
      <xdr:rowOff>149169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82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113076</xdr:rowOff>
    </xdr:from>
    <xdr:to>
      <xdr:col>19</xdr:col>
      <xdr:colOff>177800</xdr:colOff>
      <xdr:row>57</xdr:row>
      <xdr:rowOff>1245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14276"/>
          <a:ext cx="889000" cy="5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60641</xdr:rowOff>
    </xdr:from>
    <xdr:to>
      <xdr:col>20</xdr:col>
      <xdr:colOff>38100</xdr:colOff>
      <xdr:row>57</xdr:row>
      <xdr:rowOff>162241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3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153368</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92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1245</xdr:rowOff>
    </xdr:from>
    <xdr:to>
      <xdr:col>15</xdr:col>
      <xdr:colOff>50800</xdr:colOff>
      <xdr:row>57</xdr:row>
      <xdr:rowOff>53201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73895"/>
          <a:ext cx="889000" cy="5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83558</xdr:rowOff>
    </xdr:from>
    <xdr:to>
      <xdr:col>15</xdr:col>
      <xdr:colOff>101600</xdr:colOff>
      <xdr:row>58</xdr:row>
      <xdr:rowOff>13708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5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4835</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94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87072</xdr:rowOff>
    </xdr:from>
    <xdr:to>
      <xdr:col>10</xdr:col>
      <xdr:colOff>114300</xdr:colOff>
      <xdr:row>57</xdr:row>
      <xdr:rowOff>53201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688272"/>
          <a:ext cx="889000" cy="13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134418</xdr:rowOff>
    </xdr:from>
    <xdr:to>
      <xdr:col>10</xdr:col>
      <xdr:colOff>165100</xdr:colOff>
      <xdr:row>58</xdr:row>
      <xdr:rowOff>64568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0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55695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99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143014</xdr:rowOff>
    </xdr:from>
    <xdr:to>
      <xdr:col>6</xdr:col>
      <xdr:colOff>38100</xdr:colOff>
      <xdr:row>58</xdr:row>
      <xdr:rowOff>73164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1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64291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1000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159766</xdr:rowOff>
    </xdr:from>
    <xdr:to>
      <xdr:col>24</xdr:col>
      <xdr:colOff>114300</xdr:colOff>
      <xdr:row>56</xdr:row>
      <xdr:rowOff>89916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58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11193</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44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62276</xdr:rowOff>
    </xdr:from>
    <xdr:to>
      <xdr:col>20</xdr:col>
      <xdr:colOff>38100</xdr:colOff>
      <xdr:row>56</xdr:row>
      <xdr:rowOff>163876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6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8953</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43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121895</xdr:rowOff>
    </xdr:from>
    <xdr:to>
      <xdr:col>15</xdr:col>
      <xdr:colOff>101600</xdr:colOff>
      <xdr:row>57</xdr:row>
      <xdr:rowOff>52045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2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68572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49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2401</xdr:rowOff>
    </xdr:from>
    <xdr:to>
      <xdr:col>10</xdr:col>
      <xdr:colOff>165100</xdr:colOff>
      <xdr:row>57</xdr:row>
      <xdr:rowOff>104001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7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120528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550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36272</xdr:rowOff>
    </xdr:from>
    <xdr:to>
      <xdr:col>6</xdr:col>
      <xdr:colOff>38100</xdr:colOff>
      <xdr:row>56</xdr:row>
      <xdr:rowOff>137872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63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154399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41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1454</xdr:rowOff>
    </xdr:from>
    <xdr:to>
      <xdr:col>24</xdr:col>
      <xdr:colOff>63500</xdr:colOff>
      <xdr:row>75</xdr:row>
      <xdr:rowOff>116859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2860204"/>
          <a:ext cx="838200" cy="11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60241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90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116859</xdr:rowOff>
    </xdr:from>
    <xdr:to>
      <xdr:col>19</xdr:col>
      <xdr:colOff>177800</xdr:colOff>
      <xdr:row>75</xdr:row>
      <xdr:rowOff>140653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2975609"/>
          <a:ext cx="889000" cy="2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17778</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1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67691</xdr:rowOff>
    </xdr:from>
    <xdr:to>
      <xdr:col>15</xdr:col>
      <xdr:colOff>50800</xdr:colOff>
      <xdr:row>75</xdr:row>
      <xdr:rowOff>140653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2926441"/>
          <a:ext cx="889000" cy="7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40639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67691</xdr:rowOff>
    </xdr:from>
    <xdr:to>
      <xdr:col>10</xdr:col>
      <xdr:colOff>114300</xdr:colOff>
      <xdr:row>75</xdr:row>
      <xdr:rowOff>78302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2926441"/>
          <a:ext cx="889000" cy="1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84738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28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33426</xdr:rowOff>
    </xdr:from>
    <xdr:to>
      <xdr:col>6</xdr:col>
      <xdr:colOff>38100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126153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32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122104</xdr:rowOff>
    </xdr:from>
    <xdr:to>
      <xdr:col>24</xdr:col>
      <xdr:colOff>114300</xdr:colOff>
      <xdr:row>75</xdr:row>
      <xdr:rowOff>52254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8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144981</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66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66059</xdr:rowOff>
    </xdr:from>
    <xdr:to>
      <xdr:col>20</xdr:col>
      <xdr:colOff>38100</xdr:colOff>
      <xdr:row>75</xdr:row>
      <xdr:rowOff>167658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9248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12736</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70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89853</xdr:rowOff>
    </xdr:from>
    <xdr:to>
      <xdr:col>15</xdr:col>
      <xdr:colOff>101600</xdr:colOff>
      <xdr:row>76</xdr:row>
      <xdr:rowOff>20002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9486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36530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72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16891</xdr:rowOff>
    </xdr:from>
    <xdr:to>
      <xdr:col>10</xdr:col>
      <xdr:colOff>165100</xdr:colOff>
      <xdr:row>75</xdr:row>
      <xdr:rowOff>118491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287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135018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65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27502</xdr:rowOff>
    </xdr:from>
    <xdr:to>
      <xdr:col>6</xdr:col>
      <xdr:colOff>38100</xdr:colOff>
      <xdr:row>75</xdr:row>
      <xdr:rowOff>129102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288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145629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66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96086</xdr:rowOff>
    </xdr:from>
    <xdr:to>
      <xdr:col>24</xdr:col>
      <xdr:colOff>62865</xdr:colOff>
      <xdr:row>98</xdr:row>
      <xdr:rowOff>134662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6586"/>
          <a:ext cx="1270"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138489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134662</xdr:rowOff>
    </xdr:from>
    <xdr:to>
      <xdr:col>24</xdr:col>
      <xdr:colOff>152400</xdr:colOff>
      <xdr:row>98</xdr:row>
      <xdr:rowOff>134662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3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42763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96086</xdr:rowOff>
    </xdr:from>
    <xdr:to>
      <xdr:col>24</xdr:col>
      <xdr:colOff>152400</xdr:colOff>
      <xdr:row>90</xdr:row>
      <xdr:rowOff>96086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150454</xdr:rowOff>
    </xdr:from>
    <xdr:to>
      <xdr:col>24</xdr:col>
      <xdr:colOff>63500</xdr:colOff>
      <xdr:row>96</xdr:row>
      <xdr:rowOff>79702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438204"/>
          <a:ext cx="838200" cy="10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82354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98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59477</xdr:rowOff>
    </xdr:from>
    <xdr:to>
      <xdr:col>24</xdr:col>
      <xdr:colOff>114300</xdr:colOff>
      <xdr:row>95</xdr:row>
      <xdr:rowOff>161077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4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138291</xdr:rowOff>
    </xdr:from>
    <xdr:to>
      <xdr:col>19</xdr:col>
      <xdr:colOff>177800</xdr:colOff>
      <xdr:row>96</xdr:row>
      <xdr:rowOff>79702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426041"/>
          <a:ext cx="889000" cy="11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155536</xdr:rowOff>
    </xdr:from>
    <xdr:to>
      <xdr:col>20</xdr:col>
      <xdr:colOff>38100</xdr:colOff>
      <xdr:row>96</xdr:row>
      <xdr:rowOff>85686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102213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1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138291</xdr:rowOff>
    </xdr:from>
    <xdr:to>
      <xdr:col>15</xdr:col>
      <xdr:colOff>50800</xdr:colOff>
      <xdr:row>97</xdr:row>
      <xdr:rowOff>69644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26041"/>
          <a:ext cx="889000" cy="27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45799</xdr:rowOff>
    </xdr:from>
    <xdr:to>
      <xdr:col>15</xdr:col>
      <xdr:colOff>101600</xdr:colOff>
      <xdr:row>95</xdr:row>
      <xdr:rowOff>147399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163926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10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69644</xdr:rowOff>
    </xdr:from>
    <xdr:to>
      <xdr:col>10</xdr:col>
      <xdr:colOff>114300</xdr:colOff>
      <xdr:row>97</xdr:row>
      <xdr:rowOff>130508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00294"/>
          <a:ext cx="889000" cy="6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160689</xdr:rowOff>
    </xdr:from>
    <xdr:to>
      <xdr:col>10</xdr:col>
      <xdr:colOff>165100</xdr:colOff>
      <xdr:row>97</xdr:row>
      <xdr:rowOff>90839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107366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679</xdr:rowOff>
    </xdr:from>
    <xdr:to>
      <xdr:col>6</xdr:col>
      <xdr:colOff>38100</xdr:colOff>
      <xdr:row>97</xdr:row>
      <xdr:rowOff>102279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118806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0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99654</xdr:rowOff>
    </xdr:from>
    <xdr:to>
      <xdr:col>24</xdr:col>
      <xdr:colOff>114300</xdr:colOff>
      <xdr:row>96</xdr:row>
      <xdr:rowOff>29804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38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78081</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365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28902</xdr:rowOff>
    </xdr:from>
    <xdr:to>
      <xdr:col>20</xdr:col>
      <xdr:colOff>38100</xdr:colOff>
      <xdr:row>96</xdr:row>
      <xdr:rowOff>130502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8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121629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58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87491</xdr:rowOff>
    </xdr:from>
    <xdr:to>
      <xdr:col>15</xdr:col>
      <xdr:colOff>101600</xdr:colOff>
      <xdr:row>96</xdr:row>
      <xdr:rowOff>17641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37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8768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467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18844</xdr:rowOff>
    </xdr:from>
    <xdr:to>
      <xdr:col>10</xdr:col>
      <xdr:colOff>165100</xdr:colOff>
      <xdr:row>97</xdr:row>
      <xdr:rowOff>120444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4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111571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4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79708</xdr:rowOff>
    </xdr:from>
    <xdr:to>
      <xdr:col>6</xdr:col>
      <xdr:colOff>38100</xdr:colOff>
      <xdr:row>98</xdr:row>
      <xdr:rowOff>9858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1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0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77317</xdr:rowOff>
    </xdr:from>
    <xdr:to>
      <xdr:col>55</xdr:col>
      <xdr:colOff>0</xdr:colOff>
      <xdr:row>35</xdr:row>
      <xdr:rowOff>83990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078067"/>
          <a:ext cx="838200" cy="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117457</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18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83990</xdr:rowOff>
    </xdr:from>
    <xdr:to>
      <xdr:col>50</xdr:col>
      <xdr:colOff>114300</xdr:colOff>
      <xdr:row>35</xdr:row>
      <xdr:rowOff>142070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084740"/>
          <a:ext cx="889000" cy="5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85055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25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47958</xdr:rowOff>
    </xdr:from>
    <xdr:to>
      <xdr:col>45</xdr:col>
      <xdr:colOff>177800</xdr:colOff>
      <xdr:row>35</xdr:row>
      <xdr:rowOff>142070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877258"/>
          <a:ext cx="889000" cy="26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123812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29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47958</xdr:rowOff>
    </xdr:from>
    <xdr:to>
      <xdr:col>41</xdr:col>
      <xdr:colOff>50800</xdr:colOff>
      <xdr:row>36</xdr:row>
      <xdr:rowOff>4814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877258"/>
          <a:ext cx="889000" cy="29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137535</xdr:rowOff>
    </xdr:from>
    <xdr:to>
      <xdr:col>41</xdr:col>
      <xdr:colOff>101600</xdr:colOff>
      <xdr:row>35</xdr:row>
      <xdr:rowOff>67685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96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58812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05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89044</xdr:rowOff>
    </xdr:from>
    <xdr:to>
      <xdr:col>36</xdr:col>
      <xdr:colOff>165100</xdr:colOff>
      <xdr:row>37</xdr:row>
      <xdr:rowOff>19194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6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10321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35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26517</xdr:rowOff>
    </xdr:from>
    <xdr:to>
      <xdr:col>55</xdr:col>
      <xdr:colOff>50800</xdr:colOff>
      <xdr:row>35</xdr:row>
      <xdr:rowOff>128117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02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49394</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87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33190</xdr:rowOff>
    </xdr:from>
    <xdr:to>
      <xdr:col>50</xdr:col>
      <xdr:colOff>165100</xdr:colOff>
      <xdr:row>35</xdr:row>
      <xdr:rowOff>134790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03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151317</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580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91270</xdr:rowOff>
    </xdr:from>
    <xdr:to>
      <xdr:col>46</xdr:col>
      <xdr:colOff>38100</xdr:colOff>
      <xdr:row>36</xdr:row>
      <xdr:rowOff>21420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0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37947</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586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168608</xdr:rowOff>
    </xdr:from>
    <xdr:to>
      <xdr:col>41</xdr:col>
      <xdr:colOff>101600</xdr:colOff>
      <xdr:row>34</xdr:row>
      <xdr:rowOff>98758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82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115285</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60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125464</xdr:rowOff>
    </xdr:from>
    <xdr:to>
      <xdr:col>36</xdr:col>
      <xdr:colOff>165100</xdr:colOff>
      <xdr:row>36</xdr:row>
      <xdr:rowOff>55614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12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72141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5901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154296</xdr:rowOff>
    </xdr:from>
    <xdr:to>
      <xdr:col>54</xdr:col>
      <xdr:colOff>189865</xdr:colOff>
      <xdr:row>59</xdr:row>
      <xdr:rowOff>12424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26796"/>
          <a:ext cx="1270" cy="140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16251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12424</xdr:rowOff>
    </xdr:from>
    <xdr:to>
      <xdr:col>55</xdr:col>
      <xdr:colOff>88900</xdr:colOff>
      <xdr:row>59</xdr:row>
      <xdr:rowOff>12424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2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100973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0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154296</xdr:rowOff>
    </xdr:from>
    <xdr:to>
      <xdr:col>55</xdr:col>
      <xdr:colOff>88900</xdr:colOff>
      <xdr:row>50</xdr:row>
      <xdr:rowOff>154296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2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142077</xdr:rowOff>
    </xdr:from>
    <xdr:to>
      <xdr:col>55</xdr:col>
      <xdr:colOff>0</xdr:colOff>
      <xdr:row>57</xdr:row>
      <xdr:rowOff>48094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571827"/>
          <a:ext cx="838200" cy="24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68997</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9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46120</xdr:rowOff>
    </xdr:from>
    <xdr:to>
      <xdr:col>55</xdr:col>
      <xdr:colOff>50800</xdr:colOff>
      <xdr:row>56</xdr:row>
      <xdr:rowOff>147720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125318</xdr:rowOff>
    </xdr:from>
    <xdr:to>
      <xdr:col>50</xdr:col>
      <xdr:colOff>114300</xdr:colOff>
      <xdr:row>55</xdr:row>
      <xdr:rowOff>142077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212168"/>
          <a:ext cx="889000" cy="35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18157</xdr:rowOff>
    </xdr:from>
    <xdr:to>
      <xdr:col>50</xdr:col>
      <xdr:colOff>165100</xdr:colOff>
      <xdr:row>56</xdr:row>
      <xdr:rowOff>119757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1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110884</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71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125318</xdr:rowOff>
    </xdr:from>
    <xdr:to>
      <xdr:col>45</xdr:col>
      <xdr:colOff>177800</xdr:colOff>
      <xdr:row>56</xdr:row>
      <xdr:rowOff>16084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212168"/>
          <a:ext cx="889000" cy="40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40568</xdr:rowOff>
    </xdr:from>
    <xdr:to>
      <xdr:col>46</xdr:col>
      <xdr:colOff>38100</xdr:colOff>
      <xdr:row>56</xdr:row>
      <xdr:rowOff>142168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4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133295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73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153808</xdr:rowOff>
    </xdr:from>
    <xdr:to>
      <xdr:col>41</xdr:col>
      <xdr:colOff>50800</xdr:colOff>
      <xdr:row>56</xdr:row>
      <xdr:rowOff>16084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240658"/>
          <a:ext cx="889000" cy="37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31196</xdr:rowOff>
    </xdr:from>
    <xdr:to>
      <xdr:col>41</xdr:col>
      <xdr:colOff>101600</xdr:colOff>
      <xdr:row>56</xdr:row>
      <xdr:rowOff>132796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3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123923</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725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59542</xdr:rowOff>
    </xdr:from>
    <xdr:to>
      <xdr:col>36</xdr:col>
      <xdr:colOff>165100</xdr:colOff>
      <xdr:row>56</xdr:row>
      <xdr:rowOff>161142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152269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5" y="9753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168744</xdr:rowOff>
    </xdr:from>
    <xdr:to>
      <xdr:col>55</xdr:col>
      <xdr:colOff>50800</xdr:colOff>
      <xdr:row>57</xdr:row>
      <xdr:rowOff>98894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76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147171</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4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91277</xdr:rowOff>
    </xdr:from>
    <xdr:to>
      <xdr:col>50</xdr:col>
      <xdr:colOff>165100</xdr:colOff>
      <xdr:row>56</xdr:row>
      <xdr:rowOff>21427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52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37954</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929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74518</xdr:rowOff>
    </xdr:from>
    <xdr:to>
      <xdr:col>46</xdr:col>
      <xdr:colOff>38100</xdr:colOff>
      <xdr:row>54</xdr:row>
      <xdr:rowOff>4668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16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21195</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893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136734</xdr:rowOff>
    </xdr:from>
    <xdr:to>
      <xdr:col>41</xdr:col>
      <xdr:colOff>101600</xdr:colOff>
      <xdr:row>56</xdr:row>
      <xdr:rowOff>66884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5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83411</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934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103008</xdr:rowOff>
    </xdr:from>
    <xdr:to>
      <xdr:col>36</xdr:col>
      <xdr:colOff>165100</xdr:colOff>
      <xdr:row>54</xdr:row>
      <xdr:rowOff>33158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18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49685</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896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41973"/>
          <a:ext cx="1270" cy="137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4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65515</xdr:rowOff>
    </xdr:from>
    <xdr:to>
      <xdr:col>55</xdr:col>
      <xdr:colOff>0</xdr:colOff>
      <xdr:row>78</xdr:row>
      <xdr:rowOff>46016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095715"/>
          <a:ext cx="838200" cy="32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51015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37703</xdr:rowOff>
    </xdr:from>
    <xdr:to>
      <xdr:col>50</xdr:col>
      <xdr:colOff>114300</xdr:colOff>
      <xdr:row>76</xdr:row>
      <xdr:rowOff>65515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2553553"/>
          <a:ext cx="889000" cy="54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89181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29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37703</xdr:rowOff>
    </xdr:from>
    <xdr:to>
      <xdr:col>45</xdr:col>
      <xdr:colOff>177800</xdr:colOff>
      <xdr:row>76</xdr:row>
      <xdr:rowOff>153124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2553553"/>
          <a:ext cx="889000" cy="62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140603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34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89920</xdr:rowOff>
    </xdr:from>
    <xdr:to>
      <xdr:col>41</xdr:col>
      <xdr:colOff>50800</xdr:colOff>
      <xdr:row>76</xdr:row>
      <xdr:rowOff>153124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120120"/>
          <a:ext cx="889000" cy="6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48475</xdr:rowOff>
    </xdr:from>
    <xdr:to>
      <xdr:col>41</xdr:col>
      <xdr:colOff>101600</xdr:colOff>
      <xdr:row>77</xdr:row>
      <xdr:rowOff>150075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141202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34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61331</xdr:rowOff>
    </xdr:from>
    <xdr:to>
      <xdr:col>36</xdr:col>
      <xdr:colOff>165100</xdr:colOff>
      <xdr:row>77</xdr:row>
      <xdr:rowOff>162931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154058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35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166666</xdr:rowOff>
    </xdr:from>
    <xdr:to>
      <xdr:col>55</xdr:col>
      <xdr:colOff>50800</xdr:colOff>
      <xdr:row>78</xdr:row>
      <xdr:rowOff>96816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6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81593</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28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14715</xdr:rowOff>
    </xdr:from>
    <xdr:to>
      <xdr:col>50</xdr:col>
      <xdr:colOff>165100</xdr:colOff>
      <xdr:row>76</xdr:row>
      <xdr:rowOff>116315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04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132842</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82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158353</xdr:rowOff>
    </xdr:from>
    <xdr:to>
      <xdr:col>46</xdr:col>
      <xdr:colOff>38100</xdr:colOff>
      <xdr:row>73</xdr:row>
      <xdr:rowOff>88503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50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105030</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50795" y="12277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102324</xdr:rowOff>
    </xdr:from>
    <xdr:to>
      <xdr:col>41</xdr:col>
      <xdr:colOff>101600</xdr:colOff>
      <xdr:row>77</xdr:row>
      <xdr:rowOff>32474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1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49000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90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39120</xdr:rowOff>
    </xdr:from>
    <xdr:to>
      <xdr:col>36</xdr:col>
      <xdr:colOff>165100</xdr:colOff>
      <xdr:row>76</xdr:row>
      <xdr:rowOff>140720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06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157247</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84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17098"/>
          <a:ext cx="1270" cy="134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1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161254</xdr:rowOff>
    </xdr:from>
    <xdr:to>
      <xdr:col>55</xdr:col>
      <xdr:colOff>0</xdr:colOff>
      <xdr:row>96</xdr:row>
      <xdr:rowOff>165167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620454"/>
          <a:ext cx="838200" cy="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113374</xdr:rowOff>
    </xdr:from>
    <xdr:ext cx="599010"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01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155031</xdr:rowOff>
    </xdr:from>
    <xdr:to>
      <xdr:col>50</xdr:col>
      <xdr:colOff>114300</xdr:colOff>
      <xdr:row>96</xdr:row>
      <xdr:rowOff>165167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614231"/>
          <a:ext cx="889000" cy="1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28402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39795" y="1631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155031</xdr:rowOff>
    </xdr:from>
    <xdr:to>
      <xdr:col>45</xdr:col>
      <xdr:colOff>177800</xdr:colOff>
      <xdr:row>97</xdr:row>
      <xdr:rowOff>5756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614231"/>
          <a:ext cx="889000" cy="2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48646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50795" y="1633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75749</xdr:rowOff>
    </xdr:from>
    <xdr:to>
      <xdr:col>41</xdr:col>
      <xdr:colOff>50800</xdr:colOff>
      <xdr:row>97</xdr:row>
      <xdr:rowOff>5756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192049"/>
          <a:ext cx="889000" cy="44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154849</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2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78491</xdr:rowOff>
    </xdr:from>
    <xdr:to>
      <xdr:col>36</xdr:col>
      <xdr:colOff>165100</xdr:colOff>
      <xdr:row>97</xdr:row>
      <xdr:rowOff>8641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53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171218</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630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110454</xdr:rowOff>
    </xdr:from>
    <xdr:to>
      <xdr:col>55</xdr:col>
      <xdr:colOff>50800</xdr:colOff>
      <xdr:row>97</xdr:row>
      <xdr:rowOff>40604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56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88881</xdr:rowOff>
    </xdr:from>
    <xdr:ext cx="599010"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548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114367</xdr:rowOff>
    </xdr:from>
    <xdr:to>
      <xdr:col>50</xdr:col>
      <xdr:colOff>165100</xdr:colOff>
      <xdr:row>97</xdr:row>
      <xdr:rowOff>44517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57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35644</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39795" y="1666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104231</xdr:rowOff>
    </xdr:from>
    <xdr:to>
      <xdr:col>46</xdr:col>
      <xdr:colOff>38100</xdr:colOff>
      <xdr:row>97</xdr:row>
      <xdr:rowOff>34381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56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25508</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50795" y="1665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126406</xdr:rowOff>
    </xdr:from>
    <xdr:to>
      <xdr:col>41</xdr:col>
      <xdr:colOff>101600</xdr:colOff>
      <xdr:row>97</xdr:row>
      <xdr:rowOff>56556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58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47683</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61795" y="1667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24949</xdr:rowOff>
    </xdr:from>
    <xdr:to>
      <xdr:col>36</xdr:col>
      <xdr:colOff>165100</xdr:colOff>
      <xdr:row>94</xdr:row>
      <xdr:rowOff>126549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14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143076</xdr:rowOff>
    </xdr:from>
    <xdr:ext cx="59901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672795" y="15916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43261</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58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161388</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3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43261</xdr:rowOff>
    </xdr:from>
    <xdr:to>
      <xdr:col>86</xdr:col>
      <xdr:colOff>25400</xdr:colOff>
      <xdr:row>31</xdr:row>
      <xdr:rowOff>43261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5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38225</xdr:rowOff>
    </xdr:from>
    <xdr:to>
      <xdr:col>85</xdr:col>
      <xdr:colOff>127000</xdr:colOff>
      <xdr:row>39</xdr:row>
      <xdr:rowOff>41585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724775"/>
          <a:ext cx="838200" cy="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63748</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07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40871</xdr:rowOff>
    </xdr:from>
    <xdr:to>
      <xdr:col>85</xdr:col>
      <xdr:colOff>177800</xdr:colOff>
      <xdr:row>38</xdr:row>
      <xdr:rowOff>142471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41585</xdr:rowOff>
    </xdr:from>
    <xdr:to>
      <xdr:col>81</xdr:col>
      <xdr:colOff>50800</xdr:colOff>
      <xdr:row>39</xdr:row>
      <xdr:rowOff>42652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728135"/>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53688</xdr:rowOff>
    </xdr:from>
    <xdr:to>
      <xdr:col>81</xdr:col>
      <xdr:colOff>101600</xdr:colOff>
      <xdr:row>38</xdr:row>
      <xdr:rowOff>155288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3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42652</xdr:rowOff>
    </xdr:from>
    <xdr:to>
      <xdr:col>76</xdr:col>
      <xdr:colOff>114300</xdr:colOff>
      <xdr:row>39</xdr:row>
      <xdr:rowOff>44442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29202"/>
          <a:ext cx="8890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61125</xdr:rowOff>
    </xdr:from>
    <xdr:to>
      <xdr:col>76</xdr:col>
      <xdr:colOff>165100</xdr:colOff>
      <xdr:row>38</xdr:row>
      <xdr:rowOff>162725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7802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3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44366</xdr:rowOff>
    </xdr:from>
    <xdr:to>
      <xdr:col>71</xdr:col>
      <xdr:colOff>177800</xdr:colOff>
      <xdr:row>39</xdr:row>
      <xdr:rowOff>44442</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0916"/>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24892</xdr:rowOff>
    </xdr:from>
    <xdr:to>
      <xdr:col>72</xdr:col>
      <xdr:colOff>38100</xdr:colOff>
      <xdr:row>38</xdr:row>
      <xdr:rowOff>126492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143019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3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39431</xdr:rowOff>
    </xdr:from>
    <xdr:to>
      <xdr:col>67</xdr:col>
      <xdr:colOff>101600</xdr:colOff>
      <xdr:row>38</xdr:row>
      <xdr:rowOff>141031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5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157558</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32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158875</xdr:rowOff>
    </xdr:from>
    <xdr:to>
      <xdr:col>85</xdr:col>
      <xdr:colOff>177800</xdr:colOff>
      <xdr:row>39</xdr:row>
      <xdr:rowOff>89025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7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73802</xdr:rowOff>
    </xdr:from>
    <xdr:ext cx="378565"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88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162235</xdr:rowOff>
    </xdr:from>
    <xdr:to>
      <xdr:col>81</xdr:col>
      <xdr:colOff>101600</xdr:colOff>
      <xdr:row>39</xdr:row>
      <xdr:rowOff>92385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7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83512</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2017" y="6770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163302</xdr:rowOff>
    </xdr:from>
    <xdr:to>
      <xdr:col>76</xdr:col>
      <xdr:colOff>165100</xdr:colOff>
      <xdr:row>39</xdr:row>
      <xdr:rowOff>93452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7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84579</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3017" y="6771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165092</xdr:rowOff>
    </xdr:from>
    <xdr:to>
      <xdr:col>72</xdr:col>
      <xdr:colOff>38100</xdr:colOff>
      <xdr:row>39</xdr:row>
      <xdr:rowOff>95242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86369</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165016</xdr:rowOff>
    </xdr:from>
    <xdr:to>
      <xdr:col>67</xdr:col>
      <xdr:colOff>101600</xdr:colOff>
      <xdr:row>39</xdr:row>
      <xdr:rowOff>95166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86293</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57333" y="67728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145606</xdr:rowOff>
    </xdr:from>
    <xdr:to>
      <xdr:col>85</xdr:col>
      <xdr:colOff>127000</xdr:colOff>
      <xdr:row>74</xdr:row>
      <xdr:rowOff>12263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2661456"/>
          <a:ext cx="838200" cy="3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17781</xdr:rowOff>
    </xdr:from>
    <xdr:ext cx="599010"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047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145606</xdr:rowOff>
    </xdr:from>
    <xdr:to>
      <xdr:col>81</xdr:col>
      <xdr:colOff>50800</xdr:colOff>
      <xdr:row>74</xdr:row>
      <xdr:rowOff>121938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661456"/>
          <a:ext cx="889000" cy="14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105176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181795" y="1313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121938</xdr:rowOff>
    </xdr:from>
    <xdr:to>
      <xdr:col>76</xdr:col>
      <xdr:colOff>114300</xdr:colOff>
      <xdr:row>75</xdr:row>
      <xdr:rowOff>21521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2809238"/>
          <a:ext cx="889000" cy="7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147429</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317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21521</xdr:rowOff>
    </xdr:from>
    <xdr:to>
      <xdr:col>71</xdr:col>
      <xdr:colOff>177800</xdr:colOff>
      <xdr:row>75</xdr:row>
      <xdr:rowOff>68049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2880271"/>
          <a:ext cx="889000" cy="4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84519</xdr:rowOff>
    </xdr:from>
    <xdr:to>
      <xdr:col>72</xdr:col>
      <xdr:colOff>38100</xdr:colOff>
      <xdr:row>77</xdr:row>
      <xdr:rowOff>14669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5796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320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83348</xdr:rowOff>
    </xdr:from>
    <xdr:to>
      <xdr:col>67</xdr:col>
      <xdr:colOff>101600</xdr:colOff>
      <xdr:row>77</xdr:row>
      <xdr:rowOff>13498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4625</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320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132913</xdr:rowOff>
    </xdr:from>
    <xdr:to>
      <xdr:col>85</xdr:col>
      <xdr:colOff>177800</xdr:colOff>
      <xdr:row>74</xdr:row>
      <xdr:rowOff>63063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6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155790</xdr:rowOff>
    </xdr:from>
    <xdr:ext cx="599010"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50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94806</xdr:rowOff>
    </xdr:from>
    <xdr:to>
      <xdr:col>81</xdr:col>
      <xdr:colOff>101600</xdr:colOff>
      <xdr:row>74</xdr:row>
      <xdr:rowOff>24956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6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41483</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181795" y="123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71138</xdr:rowOff>
    </xdr:from>
    <xdr:to>
      <xdr:col>76</xdr:col>
      <xdr:colOff>165100</xdr:colOff>
      <xdr:row>75</xdr:row>
      <xdr:rowOff>1288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75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17815</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292795" y="12533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142171</xdr:rowOff>
    </xdr:from>
    <xdr:to>
      <xdr:col>72</xdr:col>
      <xdr:colOff>38100</xdr:colOff>
      <xdr:row>75</xdr:row>
      <xdr:rowOff>72321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82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88848</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03795" y="1260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17249</xdr:rowOff>
    </xdr:from>
    <xdr:to>
      <xdr:col>67</xdr:col>
      <xdr:colOff>101600</xdr:colOff>
      <xdr:row>75</xdr:row>
      <xdr:rowOff>118849</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87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135376</xdr:rowOff>
    </xdr:from>
    <xdr:ext cx="59901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14795" y="1265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70853"/>
          <a:ext cx="1269" cy="125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7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39616</xdr:rowOff>
    </xdr:from>
    <xdr:to>
      <xdr:col>85</xdr:col>
      <xdr:colOff>127000</xdr:colOff>
      <xdr:row>98</xdr:row>
      <xdr:rowOff>93528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841716"/>
          <a:ext cx="838200" cy="5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108483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567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333</xdr:rowOff>
    </xdr:from>
    <xdr:to>
      <xdr:col>81</xdr:col>
      <xdr:colOff>50800</xdr:colOff>
      <xdr:row>98</xdr:row>
      <xdr:rowOff>39616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802433"/>
          <a:ext cx="889000" cy="3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28622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48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333</xdr:rowOff>
    </xdr:from>
    <xdr:to>
      <xdr:col>76</xdr:col>
      <xdr:colOff>114300</xdr:colOff>
      <xdr:row>98</xdr:row>
      <xdr:rowOff>110913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02433"/>
          <a:ext cx="889000" cy="11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115626</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292795" y="1640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110913</xdr:rowOff>
    </xdr:from>
    <xdr:to>
      <xdr:col>71</xdr:col>
      <xdr:colOff>177800</xdr:colOff>
      <xdr:row>98</xdr:row>
      <xdr:rowOff>123949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913013"/>
          <a:ext cx="889000" cy="1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85855</xdr:rowOff>
    </xdr:from>
    <xdr:to>
      <xdr:col>72</xdr:col>
      <xdr:colOff>38100</xdr:colOff>
      <xdr:row>98</xdr:row>
      <xdr:rowOff>16005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32532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4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140539</xdr:rowOff>
    </xdr:from>
    <xdr:to>
      <xdr:col>67</xdr:col>
      <xdr:colOff>101600</xdr:colOff>
      <xdr:row>98</xdr:row>
      <xdr:rowOff>70689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87216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54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42728</xdr:rowOff>
    </xdr:from>
    <xdr:to>
      <xdr:col>85</xdr:col>
      <xdr:colOff>177800</xdr:colOff>
      <xdr:row>98</xdr:row>
      <xdr:rowOff>144328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4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129105</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5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160266</xdr:rowOff>
    </xdr:from>
    <xdr:to>
      <xdr:col>81</xdr:col>
      <xdr:colOff>101600</xdr:colOff>
      <xdr:row>98</xdr:row>
      <xdr:rowOff>90416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9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81543</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88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120983</xdr:rowOff>
    </xdr:from>
    <xdr:to>
      <xdr:col>76</xdr:col>
      <xdr:colOff>165100</xdr:colOff>
      <xdr:row>98</xdr:row>
      <xdr:rowOff>51133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5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42260</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84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60113</xdr:rowOff>
    </xdr:from>
    <xdr:to>
      <xdr:col>72</xdr:col>
      <xdr:colOff>38100</xdr:colOff>
      <xdr:row>98</xdr:row>
      <xdr:rowOff>161713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6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152840</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95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73149</xdr:rowOff>
    </xdr:from>
    <xdr:to>
      <xdr:col>67</xdr:col>
      <xdr:colOff>101600</xdr:colOff>
      <xdr:row>99</xdr:row>
      <xdr:rowOff>3299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7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165876</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67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30807"/>
          <a:ext cx="1269" cy="122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3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15250</xdr:rowOff>
    </xdr:from>
    <xdr:to>
      <xdr:col>116</xdr:col>
      <xdr:colOff>63500</xdr:colOff>
      <xdr:row>37</xdr:row>
      <xdr:rowOff>36784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358900"/>
          <a:ext cx="838200" cy="2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134032</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7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15250</xdr:rowOff>
    </xdr:from>
    <xdr:to>
      <xdr:col>111</xdr:col>
      <xdr:colOff>177800</xdr:colOff>
      <xdr:row>37</xdr:row>
      <xdr:rowOff>96175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358900"/>
          <a:ext cx="889000" cy="8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95834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61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95466</xdr:rowOff>
    </xdr:from>
    <xdr:to>
      <xdr:col>107</xdr:col>
      <xdr:colOff>50800</xdr:colOff>
      <xdr:row>37</xdr:row>
      <xdr:rowOff>96175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439116"/>
          <a:ext cx="889000" cy="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68310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58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95466</xdr:rowOff>
    </xdr:from>
    <xdr:to>
      <xdr:col>102</xdr:col>
      <xdr:colOff>114300</xdr:colOff>
      <xdr:row>37</xdr:row>
      <xdr:rowOff>116932</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439116"/>
          <a:ext cx="889000" cy="2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94416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60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xdr:rowOff>
    </xdr:from>
    <xdr:to>
      <xdr:col>98</xdr:col>
      <xdr:colOff>38100</xdr:colOff>
      <xdr:row>38</xdr:row>
      <xdr:rowOff>109347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100474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61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157434</xdr:rowOff>
    </xdr:from>
    <xdr:to>
      <xdr:col>116</xdr:col>
      <xdr:colOff>114300</xdr:colOff>
      <xdr:row>37</xdr:row>
      <xdr:rowOff>87584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32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8861</xdr:rowOff>
    </xdr:from>
    <xdr:ext cx="534377"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18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135900</xdr:rowOff>
    </xdr:from>
    <xdr:to>
      <xdr:col>112</xdr:col>
      <xdr:colOff>38100</xdr:colOff>
      <xdr:row>37</xdr:row>
      <xdr:rowOff>66050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82577</xdr:rowOff>
    </xdr:from>
    <xdr:ext cx="534377"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56111" y="608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45375</xdr:rowOff>
    </xdr:from>
    <xdr:to>
      <xdr:col>107</xdr:col>
      <xdr:colOff>101600</xdr:colOff>
      <xdr:row>37</xdr:row>
      <xdr:rowOff>146975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3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163502</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616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44666</xdr:rowOff>
    </xdr:from>
    <xdr:to>
      <xdr:col>102</xdr:col>
      <xdr:colOff>165100</xdr:colOff>
      <xdr:row>37</xdr:row>
      <xdr:rowOff>146266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38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162793</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16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66132</xdr:rowOff>
    </xdr:from>
    <xdr:to>
      <xdr:col>98</xdr:col>
      <xdr:colOff>38100</xdr:colOff>
      <xdr:row>37</xdr:row>
      <xdr:rowOff>167732</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40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12809</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18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131699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75649"/>
          <a:ext cx="1269" cy="128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78376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131699</xdr:rowOff>
    </xdr:from>
    <xdr:to>
      <xdr:col>116</xdr:col>
      <xdr:colOff>152400</xdr:colOff>
      <xdr:row>51</xdr:row>
      <xdr:rowOff>131699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7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63938</xdr:rowOff>
    </xdr:from>
    <xdr:to>
      <xdr:col>116</xdr:col>
      <xdr:colOff>63500</xdr:colOff>
      <xdr:row>55</xdr:row>
      <xdr:rowOff>83103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9493688"/>
          <a:ext cx="838200" cy="1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14006</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95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35579</xdr:rowOff>
    </xdr:from>
    <xdr:to>
      <xdr:col>116</xdr:col>
      <xdr:colOff>114300</xdr:colOff>
      <xdr:row>58</xdr:row>
      <xdr:rowOff>137179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29305</xdr:rowOff>
    </xdr:from>
    <xdr:to>
      <xdr:col>111</xdr:col>
      <xdr:colOff>177800</xdr:colOff>
      <xdr:row>55</xdr:row>
      <xdr:rowOff>83103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9459055"/>
          <a:ext cx="889000" cy="5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17787</xdr:rowOff>
    </xdr:from>
    <xdr:to>
      <xdr:col>112</xdr:col>
      <xdr:colOff>38100</xdr:colOff>
      <xdr:row>58</xdr:row>
      <xdr:rowOff>119387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6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110514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1005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73596</xdr:rowOff>
    </xdr:from>
    <xdr:to>
      <xdr:col>107</xdr:col>
      <xdr:colOff>50800</xdr:colOff>
      <xdr:row>55</xdr:row>
      <xdr:rowOff>29305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9331896"/>
          <a:ext cx="889000" cy="12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59772</xdr:rowOff>
    </xdr:from>
    <xdr:to>
      <xdr:col>107</xdr:col>
      <xdr:colOff>101600</xdr:colOff>
      <xdr:row>58</xdr:row>
      <xdr:rowOff>161372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152499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1009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73596</xdr:rowOff>
    </xdr:from>
    <xdr:to>
      <xdr:col>102</xdr:col>
      <xdr:colOff>114300</xdr:colOff>
      <xdr:row>54</xdr:row>
      <xdr:rowOff>109353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9331896"/>
          <a:ext cx="889000" cy="3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149318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09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73051</xdr:rowOff>
    </xdr:from>
    <xdr:to>
      <xdr:col>98</xdr:col>
      <xdr:colOff>38100</xdr:colOff>
      <xdr:row>59</xdr:row>
      <xdr:rowOff>3201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165778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10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13138</xdr:rowOff>
    </xdr:from>
    <xdr:to>
      <xdr:col>116</xdr:col>
      <xdr:colOff>114300</xdr:colOff>
      <xdr:row>55</xdr:row>
      <xdr:rowOff>114738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44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36015</xdr:rowOff>
    </xdr:from>
    <xdr:ext cx="534377"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29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32303</xdr:rowOff>
    </xdr:from>
    <xdr:to>
      <xdr:col>112</xdr:col>
      <xdr:colOff>38100</xdr:colOff>
      <xdr:row>55</xdr:row>
      <xdr:rowOff>133903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46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150430</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56111" y="923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149955</xdr:rowOff>
    </xdr:from>
    <xdr:to>
      <xdr:col>107</xdr:col>
      <xdr:colOff>101600</xdr:colOff>
      <xdr:row>55</xdr:row>
      <xdr:rowOff>80105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40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96632</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67111" y="918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22796</xdr:rowOff>
    </xdr:from>
    <xdr:to>
      <xdr:col>102</xdr:col>
      <xdr:colOff>165100</xdr:colOff>
      <xdr:row>54</xdr:row>
      <xdr:rowOff>124396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28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140923</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278111" y="905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58553</xdr:rowOff>
    </xdr:from>
    <xdr:to>
      <xdr:col>98</xdr:col>
      <xdr:colOff>38100</xdr:colOff>
      <xdr:row>54</xdr:row>
      <xdr:rowOff>160153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3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5230</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389111" y="909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10434</xdr:rowOff>
    </xdr:from>
    <xdr:to>
      <xdr:col>116</xdr:col>
      <xdr:colOff>63500</xdr:colOff>
      <xdr:row>74</xdr:row>
      <xdr:rowOff>56817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697734"/>
          <a:ext cx="838200" cy="4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26149</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884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56817</xdr:rowOff>
    </xdr:from>
    <xdr:to>
      <xdr:col>111</xdr:col>
      <xdr:colOff>177800</xdr:colOff>
      <xdr:row>74</xdr:row>
      <xdr:rowOff>119683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2744117"/>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138757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99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119683</xdr:rowOff>
    </xdr:from>
    <xdr:to>
      <xdr:col>107</xdr:col>
      <xdr:colOff>50800</xdr:colOff>
      <xdr:row>74</xdr:row>
      <xdr:rowOff>164388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806983"/>
          <a:ext cx="889000" cy="4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156839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301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144661</xdr:rowOff>
    </xdr:from>
    <xdr:to>
      <xdr:col>102</xdr:col>
      <xdr:colOff>114300</xdr:colOff>
      <xdr:row>74</xdr:row>
      <xdr:rowOff>164388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656300" y="12831961"/>
          <a:ext cx="889000" cy="1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87887</xdr:rowOff>
    </xdr:from>
    <xdr:to>
      <xdr:col>102</xdr:col>
      <xdr:colOff>165100</xdr:colOff>
      <xdr:row>76</xdr:row>
      <xdr:rowOff>18036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46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9163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03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67663</xdr:rowOff>
    </xdr:from>
    <xdr:to>
      <xdr:col>98</xdr:col>
      <xdr:colOff>38100</xdr:colOff>
      <xdr:row>75</xdr:row>
      <xdr:rowOff>169264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160390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01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131084</xdr:rowOff>
    </xdr:from>
    <xdr:to>
      <xdr:col>116</xdr:col>
      <xdr:colOff>114300</xdr:colOff>
      <xdr:row>74</xdr:row>
      <xdr:rowOff>61234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64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153961</xdr:rowOff>
    </xdr:from>
    <xdr:ext cx="599010"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498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6017</xdr:rowOff>
    </xdr:from>
    <xdr:to>
      <xdr:col>112</xdr:col>
      <xdr:colOff>38100</xdr:colOff>
      <xdr:row>74</xdr:row>
      <xdr:rowOff>107617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69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124144</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23795" y="1246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68883</xdr:rowOff>
    </xdr:from>
    <xdr:to>
      <xdr:col>107</xdr:col>
      <xdr:colOff>101600</xdr:colOff>
      <xdr:row>74</xdr:row>
      <xdr:rowOff>170483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75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15560</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34795" y="12531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113588</xdr:rowOff>
    </xdr:from>
    <xdr:to>
      <xdr:col>102</xdr:col>
      <xdr:colOff>165100</xdr:colOff>
      <xdr:row>75</xdr:row>
      <xdr:rowOff>43738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80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60265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57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93861</xdr:rowOff>
    </xdr:from>
    <xdr:to>
      <xdr:col>98</xdr:col>
      <xdr:colOff>38100</xdr:colOff>
      <xdr:row>75</xdr:row>
      <xdr:rowOff>24011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78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40538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55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道路維持やスクールバス等運行業務、認定こども園、給食センターなどの施設運営を直営で行っていること等により類似団体平均を上回っている。今後においては、各種業務の民間委託などにより職員数及び人件費の抑制に努める。</a:t>
          </a:r>
        </a:p>
        <a:p>
          <a:r>
            <a:rPr kumimoji="1" lang="ja-JP" altLang="en-US" sz="1300">
              <a:latin typeface="ＭＳ Ｐゴシック" panose="020B0600070205080204" pitchFamily="50" charset="-128"/>
              <a:ea typeface="ＭＳ Ｐゴシック" panose="020B0600070205080204" pitchFamily="50" charset="-128"/>
            </a:rPr>
            <a:t>・普通建設事業費（うち新規整備）の増減は、令和３年度に高度無線環境整備推進事業により町内全域を光ブロードバンド化する事業等を実施したことによる。</a:t>
          </a:r>
        </a:p>
        <a:p>
          <a:r>
            <a:rPr kumimoji="1" lang="ja-JP" altLang="en-US" sz="1300">
              <a:latin typeface="ＭＳ Ｐゴシック" panose="020B0600070205080204" pitchFamily="50" charset="-128"/>
              <a:ea typeface="ＭＳ Ｐゴシック" panose="020B0600070205080204" pitchFamily="50" charset="-128"/>
            </a:rPr>
            <a:t>・貸付金は、医師等就学資金や介護人材確保に向けた就学資金貸付をはじめ、中小企業特別融資貸付金や畜産振興資金貸付金などの単独事業を実施していることから、類似団体と比較し高額となっている。</a:t>
          </a:r>
        </a:p>
        <a:p>
          <a:r>
            <a:rPr kumimoji="1" lang="ja-JP" altLang="en-US" sz="1300">
              <a:latin typeface="ＭＳ Ｐゴシック" panose="020B0600070205080204" pitchFamily="50" charset="-128"/>
              <a:ea typeface="ＭＳ Ｐゴシック" panose="020B0600070205080204" pitchFamily="50" charset="-128"/>
            </a:rPr>
            <a:t>・公債費は年々増加傾向にあり、類似団体平均を大きく上回っている。令和４年度に起債償還のピークを迎え、その後数年間高止まりすることから今後も類似団体平均を上回る額で推移していく。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北海道足寄町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6,172
6,134
1,408.04
9,124,109
8,994,783
126,434
5,819,128
10,357,077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64770</xdr:rowOff>
    </xdr:from>
    <xdr:to>
      <xdr:col>24</xdr:col>
      <xdr:colOff>63500</xdr:colOff>
      <xdr:row>34</xdr:row>
      <xdr:rowOff>119888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94070"/>
          <a:ext cx="838200" cy="5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58691</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9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119888</xdr:rowOff>
    </xdr:from>
    <xdr:to>
      <xdr:col>19</xdr:col>
      <xdr:colOff>177800</xdr:colOff>
      <xdr:row>34</xdr:row>
      <xdr:rowOff>123063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49188"/>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39895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1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123063</xdr:rowOff>
    </xdr:from>
    <xdr:to>
      <xdr:col>15</xdr:col>
      <xdr:colOff>50800</xdr:colOff>
      <xdr:row>34</xdr:row>
      <xdr:rowOff>139700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52363"/>
          <a:ext cx="889000" cy="1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70502</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127127</xdr:rowOff>
    </xdr:from>
    <xdr:to>
      <xdr:col>10</xdr:col>
      <xdr:colOff>114300</xdr:colOff>
      <xdr:row>34</xdr:row>
      <xdr:rowOff>139700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56427"/>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80027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2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99060</xdr:rowOff>
    </xdr:from>
    <xdr:to>
      <xdr:col>6</xdr:col>
      <xdr:colOff>38100</xdr:colOff>
      <xdr:row>36</xdr:row>
      <xdr:rowOff>29210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20337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13970</xdr:rowOff>
    </xdr:from>
    <xdr:to>
      <xdr:col>24</xdr:col>
      <xdr:colOff>114300</xdr:colOff>
      <xdr:row>34</xdr:row>
      <xdr:rowOff>115570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36847</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9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69088</xdr:rowOff>
    </xdr:from>
    <xdr:to>
      <xdr:col>20</xdr:col>
      <xdr:colOff>38100</xdr:colOff>
      <xdr:row>34</xdr:row>
      <xdr:rowOff>170688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9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15765</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67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72263</xdr:rowOff>
    </xdr:from>
    <xdr:to>
      <xdr:col>15</xdr:col>
      <xdr:colOff>101600</xdr:colOff>
      <xdr:row>35</xdr:row>
      <xdr:rowOff>2413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0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18940</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67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88900</xdr:rowOff>
    </xdr:from>
    <xdr:to>
      <xdr:col>10</xdr:col>
      <xdr:colOff>165100</xdr:colOff>
      <xdr:row>35</xdr:row>
      <xdr:rowOff>19050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35577</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69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76327</xdr:rowOff>
    </xdr:from>
    <xdr:to>
      <xdr:col>6</xdr:col>
      <xdr:colOff>38100</xdr:colOff>
      <xdr:row>35</xdr:row>
      <xdr:rowOff>6477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0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23004</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68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5124"/>
          <a:ext cx="1270" cy="141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138005</xdr:rowOff>
    </xdr:from>
    <xdr:to>
      <xdr:col>24</xdr:col>
      <xdr:colOff>63500</xdr:colOff>
      <xdr:row>58</xdr:row>
      <xdr:rowOff>9661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10655"/>
          <a:ext cx="838200" cy="4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23727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24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105194</xdr:rowOff>
    </xdr:from>
    <xdr:to>
      <xdr:col>19</xdr:col>
      <xdr:colOff>177800</xdr:colOff>
      <xdr:row>57</xdr:row>
      <xdr:rowOff>138005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706394"/>
          <a:ext cx="889000" cy="20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107856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3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105194</xdr:rowOff>
    </xdr:from>
    <xdr:to>
      <xdr:col>15</xdr:col>
      <xdr:colOff>50800</xdr:colOff>
      <xdr:row>57</xdr:row>
      <xdr:rowOff>52021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706394"/>
          <a:ext cx="889000" cy="11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40387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81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52021</xdr:rowOff>
    </xdr:from>
    <xdr:to>
      <xdr:col>10</xdr:col>
      <xdr:colOff>114300</xdr:colOff>
      <xdr:row>57</xdr:row>
      <xdr:rowOff>159409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24671"/>
          <a:ext cx="889000" cy="10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9866</xdr:rowOff>
    </xdr:from>
    <xdr:to>
      <xdr:col>10</xdr:col>
      <xdr:colOff>165100</xdr:colOff>
      <xdr:row>56</xdr:row>
      <xdr:rowOff>111466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127993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74361</xdr:rowOff>
    </xdr:from>
    <xdr:to>
      <xdr:col>6</xdr:col>
      <xdr:colOff>38100</xdr:colOff>
      <xdr:row>58</xdr:row>
      <xdr:rowOff>4511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21038</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2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130311</xdr:rowOff>
    </xdr:from>
    <xdr:to>
      <xdr:col>24</xdr:col>
      <xdr:colOff>114300</xdr:colOff>
      <xdr:row>58</xdr:row>
      <xdr:rowOff>60461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0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45238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17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87205</xdr:rowOff>
    </xdr:from>
    <xdr:to>
      <xdr:col>20</xdr:col>
      <xdr:colOff>38100</xdr:colOff>
      <xdr:row>58</xdr:row>
      <xdr:rowOff>17355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8482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5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54394</xdr:rowOff>
    </xdr:from>
    <xdr:to>
      <xdr:col>15</xdr:col>
      <xdr:colOff>101600</xdr:colOff>
      <xdr:row>56</xdr:row>
      <xdr:rowOff>155994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65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1071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430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1221</xdr:rowOff>
    </xdr:from>
    <xdr:to>
      <xdr:col>10</xdr:col>
      <xdr:colOff>165100</xdr:colOff>
      <xdr:row>57</xdr:row>
      <xdr:rowOff>102821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7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93948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86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108609</xdr:rowOff>
    </xdr:from>
    <xdr:to>
      <xdr:col>6</xdr:col>
      <xdr:colOff>38100</xdr:colOff>
      <xdr:row>58</xdr:row>
      <xdr:rowOff>38759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8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29886</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973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71583"/>
          <a:ext cx="1270" cy="96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7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146138</xdr:rowOff>
    </xdr:from>
    <xdr:to>
      <xdr:col>24</xdr:col>
      <xdr:colOff>63500</xdr:colOff>
      <xdr:row>74</xdr:row>
      <xdr:rowOff>40954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661988"/>
          <a:ext cx="838200" cy="6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107880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95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35614</xdr:rowOff>
    </xdr:from>
    <xdr:to>
      <xdr:col>19</xdr:col>
      <xdr:colOff>177800</xdr:colOff>
      <xdr:row>74</xdr:row>
      <xdr:rowOff>40954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551464"/>
          <a:ext cx="889000" cy="17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118711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7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35614</xdr:rowOff>
    </xdr:from>
    <xdr:to>
      <xdr:col>15</xdr:col>
      <xdr:colOff>50800</xdr:colOff>
      <xdr:row>74</xdr:row>
      <xdr:rowOff>145186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551464"/>
          <a:ext cx="889000" cy="28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65475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2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117796</xdr:rowOff>
    </xdr:from>
    <xdr:to>
      <xdr:col>10</xdr:col>
      <xdr:colOff>114300</xdr:colOff>
      <xdr:row>74</xdr:row>
      <xdr:rowOff>145186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2805096"/>
          <a:ext cx="889000" cy="2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127364</xdr:rowOff>
    </xdr:from>
    <xdr:to>
      <xdr:col>10</xdr:col>
      <xdr:colOff>165100</xdr:colOff>
      <xdr:row>76</xdr:row>
      <xdr:rowOff>57514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48641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7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7221</xdr:rowOff>
    </xdr:from>
    <xdr:to>
      <xdr:col>6</xdr:col>
      <xdr:colOff>38100</xdr:colOff>
      <xdr:row>76</xdr:row>
      <xdr:rowOff>108821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99948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95338</xdr:rowOff>
    </xdr:from>
    <xdr:to>
      <xdr:col>24</xdr:col>
      <xdr:colOff>114300</xdr:colOff>
      <xdr:row>74</xdr:row>
      <xdr:rowOff>25488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61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118215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46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161604</xdr:rowOff>
    </xdr:from>
    <xdr:to>
      <xdr:col>20</xdr:col>
      <xdr:colOff>38100</xdr:colOff>
      <xdr:row>74</xdr:row>
      <xdr:rowOff>91754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67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108281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52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156264</xdr:rowOff>
    </xdr:from>
    <xdr:to>
      <xdr:col>15</xdr:col>
      <xdr:colOff>101600</xdr:colOff>
      <xdr:row>73</xdr:row>
      <xdr:rowOff>86414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50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102941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275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94386</xdr:rowOff>
    </xdr:from>
    <xdr:to>
      <xdr:col>10</xdr:col>
      <xdr:colOff>165100</xdr:colOff>
      <xdr:row>75</xdr:row>
      <xdr:rowOff>24536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78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41063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556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66996</xdr:rowOff>
    </xdr:from>
    <xdr:to>
      <xdr:col>6</xdr:col>
      <xdr:colOff>38100</xdr:colOff>
      <xdr:row>74</xdr:row>
      <xdr:rowOff>168596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75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13673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52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84055</xdr:rowOff>
    </xdr:from>
    <xdr:to>
      <xdr:col>24</xdr:col>
      <xdr:colOff>63500</xdr:colOff>
      <xdr:row>95</xdr:row>
      <xdr:rowOff>156476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200355"/>
          <a:ext cx="838200" cy="24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38096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97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84055</xdr:rowOff>
    </xdr:from>
    <xdr:to>
      <xdr:col>19</xdr:col>
      <xdr:colOff>177800</xdr:colOff>
      <xdr:row>96</xdr:row>
      <xdr:rowOff>1415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200355"/>
          <a:ext cx="889000" cy="26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20528</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65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1415</xdr:rowOff>
    </xdr:from>
    <xdr:to>
      <xdr:col>15</xdr:col>
      <xdr:colOff>50800</xdr:colOff>
      <xdr:row>96</xdr:row>
      <xdr:rowOff>89945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460615"/>
          <a:ext cx="889000" cy="8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25711</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65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55316</xdr:rowOff>
    </xdr:from>
    <xdr:to>
      <xdr:col>10</xdr:col>
      <xdr:colOff>114300</xdr:colOff>
      <xdr:row>96</xdr:row>
      <xdr:rowOff>89945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514516"/>
          <a:ext cx="889000" cy="3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157629</xdr:rowOff>
    </xdr:from>
    <xdr:to>
      <xdr:col>10</xdr:col>
      <xdr:colOff>165100</xdr:colOff>
      <xdr:row>97</xdr:row>
      <xdr:rowOff>87779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78906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0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1513</xdr:rowOff>
    </xdr:from>
    <xdr:to>
      <xdr:col>6</xdr:col>
      <xdr:colOff>38100</xdr:colOff>
      <xdr:row>97</xdr:row>
      <xdr:rowOff>103113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94240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2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105676</xdr:rowOff>
    </xdr:from>
    <xdr:to>
      <xdr:col>24</xdr:col>
      <xdr:colOff>114300</xdr:colOff>
      <xdr:row>96</xdr:row>
      <xdr:rowOff>35826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39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128553</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24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33255</xdr:rowOff>
    </xdr:from>
    <xdr:to>
      <xdr:col>20</xdr:col>
      <xdr:colOff>38100</xdr:colOff>
      <xdr:row>94</xdr:row>
      <xdr:rowOff>134855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14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151382</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5924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122065</xdr:rowOff>
    </xdr:from>
    <xdr:to>
      <xdr:col>15</xdr:col>
      <xdr:colOff>101600</xdr:colOff>
      <xdr:row>96</xdr:row>
      <xdr:rowOff>52215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40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68742</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618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39145</xdr:rowOff>
    </xdr:from>
    <xdr:to>
      <xdr:col>10</xdr:col>
      <xdr:colOff>165100</xdr:colOff>
      <xdr:row>96</xdr:row>
      <xdr:rowOff>140745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49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157272</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19795" y="1627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4516</xdr:rowOff>
    </xdr:from>
    <xdr:to>
      <xdr:col>6</xdr:col>
      <xdr:colOff>38100</xdr:colOff>
      <xdr:row>96</xdr:row>
      <xdr:rowOff>106116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4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122643</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30795" y="1623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130937</xdr:rowOff>
    </xdr:from>
    <xdr:to>
      <xdr:col>55</xdr:col>
      <xdr:colOff>0</xdr:colOff>
      <xdr:row>38</xdr:row>
      <xdr:rowOff>140462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474587"/>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95013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38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130937</xdr:rowOff>
    </xdr:from>
    <xdr:to>
      <xdr:col>50</xdr:col>
      <xdr:colOff>114300</xdr:colOff>
      <xdr:row>39</xdr:row>
      <xdr:rowOff>20256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474587"/>
          <a:ext cx="889000" cy="23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166768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68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20256</xdr:rowOff>
    </xdr:from>
    <xdr:to>
      <xdr:col>45</xdr:col>
      <xdr:colOff>177800</xdr:colOff>
      <xdr:row>39</xdr:row>
      <xdr:rowOff>22543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70680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33291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22543</xdr:rowOff>
    </xdr:from>
    <xdr:to>
      <xdr:col>41</xdr:col>
      <xdr:colOff>50800</xdr:colOff>
      <xdr:row>39</xdr:row>
      <xdr:rowOff>23876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709093"/>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87185</xdr:rowOff>
    </xdr:from>
    <xdr:to>
      <xdr:col>41</xdr:col>
      <xdr:colOff>101600</xdr:colOff>
      <xdr:row>39</xdr:row>
      <xdr:rowOff>17335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33862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77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68517</xdr:rowOff>
    </xdr:from>
    <xdr:to>
      <xdr:col>36</xdr:col>
      <xdr:colOff>165100</xdr:colOff>
      <xdr:row>38</xdr:row>
      <xdr:rowOff>170117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15193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58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89662</xdr:rowOff>
    </xdr:from>
    <xdr:to>
      <xdr:col>55</xdr:col>
      <xdr:colOff>50800</xdr:colOff>
      <xdr:row>39</xdr:row>
      <xdr:rowOff>19812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50563</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65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80137</xdr:rowOff>
    </xdr:from>
    <xdr:to>
      <xdr:col>50</xdr:col>
      <xdr:colOff>165100</xdr:colOff>
      <xdr:row>38</xdr:row>
      <xdr:rowOff>10287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42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26814</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619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140906</xdr:rowOff>
    </xdr:from>
    <xdr:to>
      <xdr:col>46</xdr:col>
      <xdr:colOff>38100</xdr:colOff>
      <xdr:row>39</xdr:row>
      <xdr:rowOff>71056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5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62183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748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143193</xdr:rowOff>
    </xdr:from>
    <xdr:to>
      <xdr:col>41</xdr:col>
      <xdr:colOff>101600</xdr:colOff>
      <xdr:row>39</xdr:row>
      <xdr:rowOff>73343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5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64470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751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144526</xdr:rowOff>
    </xdr:from>
    <xdr:to>
      <xdr:col>36</xdr:col>
      <xdr:colOff>165100</xdr:colOff>
      <xdr:row>39</xdr:row>
      <xdr:rowOff>74676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5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65803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752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41118</xdr:rowOff>
    </xdr:from>
    <xdr:to>
      <xdr:col>54</xdr:col>
      <xdr:colOff>189865</xdr:colOff>
      <xdr:row>58</xdr:row>
      <xdr:rowOff>60714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13618"/>
          <a:ext cx="1270" cy="139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64541</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60714</xdr:rowOff>
    </xdr:from>
    <xdr:to>
      <xdr:col>55</xdr:col>
      <xdr:colOff>88900</xdr:colOff>
      <xdr:row>58</xdr:row>
      <xdr:rowOff>60714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0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159245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8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41118</xdr:rowOff>
    </xdr:from>
    <xdr:to>
      <xdr:col>55</xdr:col>
      <xdr:colOff>88900</xdr:colOff>
      <xdr:row>50</xdr:row>
      <xdr:rowOff>41118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1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881</xdr:rowOff>
    </xdr:from>
    <xdr:to>
      <xdr:col>55</xdr:col>
      <xdr:colOff>0</xdr:colOff>
      <xdr:row>54</xdr:row>
      <xdr:rowOff>38074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259181"/>
          <a:ext cx="838200" cy="3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74345</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04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95918</xdr:rowOff>
    </xdr:from>
    <xdr:to>
      <xdr:col>55</xdr:col>
      <xdr:colOff>50800</xdr:colOff>
      <xdr:row>56</xdr:row>
      <xdr:rowOff>26068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2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38074</xdr:rowOff>
    </xdr:from>
    <xdr:to>
      <xdr:col>50</xdr:col>
      <xdr:colOff>114300</xdr:colOff>
      <xdr:row>54</xdr:row>
      <xdr:rowOff>67737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296374"/>
          <a:ext cx="889000" cy="2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69789</xdr:rowOff>
    </xdr:from>
    <xdr:to>
      <xdr:col>50</xdr:col>
      <xdr:colOff>165100</xdr:colOff>
      <xdr:row>55</xdr:row>
      <xdr:rowOff>171389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162516</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959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9723</xdr:rowOff>
    </xdr:from>
    <xdr:to>
      <xdr:col>45</xdr:col>
      <xdr:colOff>177800</xdr:colOff>
      <xdr:row>54</xdr:row>
      <xdr:rowOff>67737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096573"/>
          <a:ext cx="889000" cy="22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113123</xdr:rowOff>
    </xdr:from>
    <xdr:to>
      <xdr:col>46</xdr:col>
      <xdr:colOff>38100</xdr:colOff>
      <xdr:row>56</xdr:row>
      <xdr:rowOff>43273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4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34400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63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9723</xdr:rowOff>
    </xdr:from>
    <xdr:to>
      <xdr:col>41</xdr:col>
      <xdr:colOff>50800</xdr:colOff>
      <xdr:row>54</xdr:row>
      <xdr:rowOff>28125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096573"/>
          <a:ext cx="889000" cy="18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143687</xdr:rowOff>
    </xdr:from>
    <xdr:to>
      <xdr:col>41</xdr:col>
      <xdr:colOff>101600</xdr:colOff>
      <xdr:row>56</xdr:row>
      <xdr:rowOff>73837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64964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66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121224</xdr:rowOff>
    </xdr:from>
    <xdr:to>
      <xdr:col>36</xdr:col>
      <xdr:colOff>165100</xdr:colOff>
      <xdr:row>56</xdr:row>
      <xdr:rowOff>51374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42501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672795" y="96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121531</xdr:rowOff>
    </xdr:from>
    <xdr:to>
      <xdr:col>55</xdr:col>
      <xdr:colOff>50800</xdr:colOff>
      <xdr:row>54</xdr:row>
      <xdr:rowOff>51681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20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144408</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05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158724</xdr:rowOff>
    </xdr:from>
    <xdr:to>
      <xdr:col>50</xdr:col>
      <xdr:colOff>165100</xdr:colOff>
      <xdr:row>54</xdr:row>
      <xdr:rowOff>88874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24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105401</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39795" y="902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16937</xdr:rowOff>
    </xdr:from>
    <xdr:to>
      <xdr:col>46</xdr:col>
      <xdr:colOff>38100</xdr:colOff>
      <xdr:row>54</xdr:row>
      <xdr:rowOff>118537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27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135064</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50795" y="905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130373</xdr:rowOff>
    </xdr:from>
    <xdr:to>
      <xdr:col>41</xdr:col>
      <xdr:colOff>101600</xdr:colOff>
      <xdr:row>53</xdr:row>
      <xdr:rowOff>60523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04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77050</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61795" y="882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148775</xdr:rowOff>
    </xdr:from>
    <xdr:to>
      <xdr:col>36</xdr:col>
      <xdr:colOff>165100</xdr:colOff>
      <xdr:row>54</xdr:row>
      <xdr:rowOff>78925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23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95452</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672795" y="90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27746</xdr:rowOff>
    </xdr:from>
    <xdr:to>
      <xdr:col>55</xdr:col>
      <xdr:colOff>0</xdr:colOff>
      <xdr:row>77</xdr:row>
      <xdr:rowOff>49082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229396"/>
          <a:ext cx="8382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38775</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40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163689</xdr:rowOff>
    </xdr:from>
    <xdr:to>
      <xdr:col>50</xdr:col>
      <xdr:colOff>114300</xdr:colOff>
      <xdr:row>77</xdr:row>
      <xdr:rowOff>27746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193889"/>
          <a:ext cx="889000" cy="3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134859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33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163689</xdr:rowOff>
    </xdr:from>
    <xdr:to>
      <xdr:col>45</xdr:col>
      <xdr:colOff>177800</xdr:colOff>
      <xdr:row>77</xdr:row>
      <xdr:rowOff>32432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193889"/>
          <a:ext cx="889000" cy="4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158292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35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32432</xdr:rowOff>
    </xdr:from>
    <xdr:to>
      <xdr:col>41</xdr:col>
      <xdr:colOff>50800</xdr:colOff>
      <xdr:row>77</xdr:row>
      <xdr:rowOff>58875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234082"/>
          <a:ext cx="889000" cy="2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45901</xdr:rowOff>
    </xdr:from>
    <xdr:to>
      <xdr:col>41</xdr:col>
      <xdr:colOff>101600</xdr:colOff>
      <xdr:row>77</xdr:row>
      <xdr:rowOff>147501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138628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34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132069</xdr:rowOff>
    </xdr:from>
    <xdr:to>
      <xdr:col>36</xdr:col>
      <xdr:colOff>165100</xdr:colOff>
      <xdr:row>78</xdr:row>
      <xdr:rowOff>62219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53346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2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169732</xdr:rowOff>
    </xdr:from>
    <xdr:to>
      <xdr:col>55</xdr:col>
      <xdr:colOff>50800</xdr:colOff>
      <xdr:row>77</xdr:row>
      <xdr:rowOff>99882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19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21159</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05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148396</xdr:rowOff>
    </xdr:from>
    <xdr:to>
      <xdr:col>50</xdr:col>
      <xdr:colOff>165100</xdr:colOff>
      <xdr:row>77</xdr:row>
      <xdr:rowOff>78546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17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95073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95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112889</xdr:rowOff>
    </xdr:from>
    <xdr:to>
      <xdr:col>46</xdr:col>
      <xdr:colOff>38100</xdr:colOff>
      <xdr:row>77</xdr:row>
      <xdr:rowOff>43039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14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59566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91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153082</xdr:rowOff>
    </xdr:from>
    <xdr:to>
      <xdr:col>41</xdr:col>
      <xdr:colOff>101600</xdr:colOff>
      <xdr:row>77</xdr:row>
      <xdr:rowOff>83232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18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99758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95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8075</xdr:rowOff>
    </xdr:from>
    <xdr:to>
      <xdr:col>36</xdr:col>
      <xdr:colOff>165100</xdr:colOff>
      <xdr:row>77</xdr:row>
      <xdr:rowOff>109675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20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126202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298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84082</xdr:rowOff>
    </xdr:from>
    <xdr:to>
      <xdr:col>55</xdr:col>
      <xdr:colOff>0</xdr:colOff>
      <xdr:row>94</xdr:row>
      <xdr:rowOff>94004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200382"/>
          <a:ext cx="838200" cy="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65223</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52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47058</xdr:rowOff>
    </xdr:from>
    <xdr:to>
      <xdr:col>50</xdr:col>
      <xdr:colOff>114300</xdr:colOff>
      <xdr:row>94</xdr:row>
      <xdr:rowOff>94004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163358"/>
          <a:ext cx="889000" cy="4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28584</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48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43884</xdr:rowOff>
    </xdr:from>
    <xdr:to>
      <xdr:col>45</xdr:col>
      <xdr:colOff>177800</xdr:colOff>
      <xdr:row>94</xdr:row>
      <xdr:rowOff>47058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160184"/>
          <a:ext cx="889000" cy="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44394</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0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30776</xdr:rowOff>
    </xdr:from>
    <xdr:to>
      <xdr:col>41</xdr:col>
      <xdr:colOff>50800</xdr:colOff>
      <xdr:row>94</xdr:row>
      <xdr:rowOff>43884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5975626"/>
          <a:ext cx="889000" cy="18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146754</xdr:rowOff>
    </xdr:from>
    <xdr:to>
      <xdr:col>41</xdr:col>
      <xdr:colOff>101600</xdr:colOff>
      <xdr:row>96</xdr:row>
      <xdr:rowOff>76904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68031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52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153997</xdr:rowOff>
    </xdr:from>
    <xdr:to>
      <xdr:col>36</xdr:col>
      <xdr:colOff>165100</xdr:colOff>
      <xdr:row>96</xdr:row>
      <xdr:rowOff>84147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75274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53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33282</xdr:rowOff>
    </xdr:from>
    <xdr:to>
      <xdr:col>55</xdr:col>
      <xdr:colOff>50800</xdr:colOff>
      <xdr:row>94</xdr:row>
      <xdr:rowOff>134882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14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56159</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00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43204</xdr:rowOff>
    </xdr:from>
    <xdr:to>
      <xdr:col>50</xdr:col>
      <xdr:colOff>165100</xdr:colOff>
      <xdr:row>94</xdr:row>
      <xdr:rowOff>144804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15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161331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593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167708</xdr:rowOff>
    </xdr:from>
    <xdr:to>
      <xdr:col>46</xdr:col>
      <xdr:colOff>38100</xdr:colOff>
      <xdr:row>94</xdr:row>
      <xdr:rowOff>97858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114385</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588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164534</xdr:rowOff>
    </xdr:from>
    <xdr:to>
      <xdr:col>41</xdr:col>
      <xdr:colOff>101600</xdr:colOff>
      <xdr:row>94</xdr:row>
      <xdr:rowOff>94684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10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111211</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588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151426</xdr:rowOff>
    </xdr:from>
    <xdr:to>
      <xdr:col>36</xdr:col>
      <xdr:colOff>165100</xdr:colOff>
      <xdr:row>93</xdr:row>
      <xdr:rowOff>81576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592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98103</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570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157335</xdr:rowOff>
    </xdr:from>
    <xdr:to>
      <xdr:col>85</xdr:col>
      <xdr:colOff>126364</xdr:colOff>
      <xdr:row>39</xdr:row>
      <xdr:rowOff>58514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29385"/>
          <a:ext cx="1269" cy="161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62341</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58514</xdr:rowOff>
    </xdr:from>
    <xdr:to>
      <xdr:col>86</xdr:col>
      <xdr:colOff>25400</xdr:colOff>
      <xdr:row>39</xdr:row>
      <xdr:rowOff>58514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104012</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157335</xdr:rowOff>
    </xdr:from>
    <xdr:to>
      <xdr:col>86</xdr:col>
      <xdr:colOff>25400</xdr:colOff>
      <xdr:row>29</xdr:row>
      <xdr:rowOff>157335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91220</xdr:rowOff>
    </xdr:from>
    <xdr:to>
      <xdr:col>85</xdr:col>
      <xdr:colOff>127000</xdr:colOff>
      <xdr:row>36</xdr:row>
      <xdr:rowOff>160274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263420"/>
          <a:ext cx="838200" cy="6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94285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66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115858</xdr:rowOff>
    </xdr:from>
    <xdr:to>
      <xdr:col>85</xdr:col>
      <xdr:colOff>177800</xdr:colOff>
      <xdr:row>37</xdr:row>
      <xdr:rowOff>46008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8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160274</xdr:rowOff>
    </xdr:from>
    <xdr:to>
      <xdr:col>81</xdr:col>
      <xdr:colOff>50800</xdr:colOff>
      <xdr:row>37</xdr:row>
      <xdr:rowOff>103222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332474"/>
          <a:ext cx="889000" cy="11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141266</xdr:rowOff>
    </xdr:from>
    <xdr:to>
      <xdr:col>81</xdr:col>
      <xdr:colOff>101600</xdr:colOff>
      <xdr:row>37</xdr:row>
      <xdr:rowOff>71416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62543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40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62613</xdr:rowOff>
    </xdr:from>
    <xdr:to>
      <xdr:col>76</xdr:col>
      <xdr:colOff>114300</xdr:colOff>
      <xdr:row>37</xdr:row>
      <xdr:rowOff>103222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234813"/>
          <a:ext cx="889000" cy="21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99824</xdr:rowOff>
    </xdr:from>
    <xdr:to>
      <xdr:col>76</xdr:col>
      <xdr:colOff>165100</xdr:colOff>
      <xdr:row>37</xdr:row>
      <xdr:rowOff>29974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46501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29025</xdr:rowOff>
    </xdr:from>
    <xdr:to>
      <xdr:col>71</xdr:col>
      <xdr:colOff>177800</xdr:colOff>
      <xdr:row>36</xdr:row>
      <xdr:rowOff>62613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5686875"/>
          <a:ext cx="889000" cy="54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128853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3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142915</xdr:rowOff>
    </xdr:from>
    <xdr:to>
      <xdr:col>67</xdr:col>
      <xdr:colOff>101600</xdr:colOff>
      <xdr:row>37</xdr:row>
      <xdr:rowOff>73065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64192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40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40420</xdr:rowOff>
    </xdr:from>
    <xdr:to>
      <xdr:col>85</xdr:col>
      <xdr:colOff>177800</xdr:colOff>
      <xdr:row>36</xdr:row>
      <xdr:rowOff>142020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21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63297</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06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109474</xdr:rowOff>
    </xdr:from>
    <xdr:to>
      <xdr:col>81</xdr:col>
      <xdr:colOff>101600</xdr:colOff>
      <xdr:row>37</xdr:row>
      <xdr:rowOff>39624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2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56151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05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52422</xdr:rowOff>
    </xdr:from>
    <xdr:to>
      <xdr:col>76</xdr:col>
      <xdr:colOff>165100</xdr:colOff>
      <xdr:row>37</xdr:row>
      <xdr:rowOff>154022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145149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48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11813</xdr:rowOff>
    </xdr:from>
    <xdr:to>
      <xdr:col>72</xdr:col>
      <xdr:colOff>38100</xdr:colOff>
      <xdr:row>36</xdr:row>
      <xdr:rowOff>113413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18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129940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95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149675</xdr:rowOff>
    </xdr:from>
    <xdr:to>
      <xdr:col>67</xdr:col>
      <xdr:colOff>101600</xdr:colOff>
      <xdr:row>33</xdr:row>
      <xdr:rowOff>79825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563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96352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41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80263"/>
          <a:ext cx="1269" cy="109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6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8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113194</xdr:rowOff>
    </xdr:from>
    <xdr:to>
      <xdr:col>85</xdr:col>
      <xdr:colOff>127000</xdr:colOff>
      <xdr:row>55</xdr:row>
      <xdr:rowOff>129329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542944"/>
          <a:ext cx="838200" cy="1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33990</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3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129329</xdr:rowOff>
    </xdr:from>
    <xdr:to>
      <xdr:col>81</xdr:col>
      <xdr:colOff>50800</xdr:colOff>
      <xdr:row>55</xdr:row>
      <xdr:rowOff>143094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559079"/>
          <a:ext cx="889000" cy="1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158463</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975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143094</xdr:rowOff>
    </xdr:from>
    <xdr:to>
      <xdr:col>76</xdr:col>
      <xdr:colOff>114300</xdr:colOff>
      <xdr:row>56</xdr:row>
      <xdr:rowOff>20432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572844"/>
          <a:ext cx="889000" cy="4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24320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79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9893</xdr:rowOff>
    </xdr:from>
    <xdr:to>
      <xdr:col>71</xdr:col>
      <xdr:colOff>177800</xdr:colOff>
      <xdr:row>56</xdr:row>
      <xdr:rowOff>20432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611093"/>
          <a:ext cx="889000" cy="1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122341</xdr:rowOff>
    </xdr:from>
    <xdr:to>
      <xdr:col>72</xdr:col>
      <xdr:colOff>38100</xdr:colOff>
      <xdr:row>57</xdr:row>
      <xdr:rowOff>52491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2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43618</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81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129461</xdr:rowOff>
    </xdr:from>
    <xdr:to>
      <xdr:col>67</xdr:col>
      <xdr:colOff>101600</xdr:colOff>
      <xdr:row>57</xdr:row>
      <xdr:rowOff>59611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3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50738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2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62394</xdr:rowOff>
    </xdr:from>
    <xdr:to>
      <xdr:col>85</xdr:col>
      <xdr:colOff>177800</xdr:colOff>
      <xdr:row>55</xdr:row>
      <xdr:rowOff>163994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49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85271</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34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78529</xdr:rowOff>
    </xdr:from>
    <xdr:to>
      <xdr:col>81</xdr:col>
      <xdr:colOff>101600</xdr:colOff>
      <xdr:row>56</xdr:row>
      <xdr:rowOff>8679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50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25206</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9283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92294</xdr:rowOff>
    </xdr:from>
    <xdr:to>
      <xdr:col>76</xdr:col>
      <xdr:colOff>165100</xdr:colOff>
      <xdr:row>56</xdr:row>
      <xdr:rowOff>22444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52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38971</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297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141082</xdr:rowOff>
    </xdr:from>
    <xdr:to>
      <xdr:col>72</xdr:col>
      <xdr:colOff>38100</xdr:colOff>
      <xdr:row>56</xdr:row>
      <xdr:rowOff>71232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57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87759</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934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130543</xdr:rowOff>
    </xdr:from>
    <xdr:to>
      <xdr:col>67</xdr:col>
      <xdr:colOff>101600</xdr:colOff>
      <xdr:row>56</xdr:row>
      <xdr:rowOff>60693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56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77220</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933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43261</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16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161388</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43261</xdr:rowOff>
    </xdr:from>
    <xdr:to>
      <xdr:col>86</xdr:col>
      <xdr:colOff>25400</xdr:colOff>
      <xdr:row>71</xdr:row>
      <xdr:rowOff>43261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1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38224</xdr:rowOff>
    </xdr:from>
    <xdr:to>
      <xdr:col>85</xdr:col>
      <xdr:colOff>127000</xdr:colOff>
      <xdr:row>79</xdr:row>
      <xdr:rowOff>41585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582774"/>
          <a:ext cx="838200" cy="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63747</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6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40870</xdr:rowOff>
    </xdr:from>
    <xdr:to>
      <xdr:col>85</xdr:col>
      <xdr:colOff>177800</xdr:colOff>
      <xdr:row>78</xdr:row>
      <xdr:rowOff>142470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1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41585</xdr:rowOff>
    </xdr:from>
    <xdr:to>
      <xdr:col>81</xdr:col>
      <xdr:colOff>50800</xdr:colOff>
      <xdr:row>79</xdr:row>
      <xdr:rowOff>42652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586135"/>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53688</xdr:rowOff>
    </xdr:from>
    <xdr:to>
      <xdr:col>81</xdr:col>
      <xdr:colOff>101600</xdr:colOff>
      <xdr:row>78</xdr:row>
      <xdr:rowOff>155288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365</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20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42652</xdr:rowOff>
    </xdr:from>
    <xdr:to>
      <xdr:col>76</xdr:col>
      <xdr:colOff>114300</xdr:colOff>
      <xdr:row>79</xdr:row>
      <xdr:rowOff>44442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587202"/>
          <a:ext cx="8890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61125</xdr:rowOff>
    </xdr:from>
    <xdr:to>
      <xdr:col>76</xdr:col>
      <xdr:colOff>165100</xdr:colOff>
      <xdr:row>78</xdr:row>
      <xdr:rowOff>162725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7802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2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44366</xdr:rowOff>
    </xdr:from>
    <xdr:to>
      <xdr:col>71</xdr:col>
      <xdr:colOff>177800</xdr:colOff>
      <xdr:row>79</xdr:row>
      <xdr:rowOff>44442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88916"/>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24870</xdr:rowOff>
    </xdr:from>
    <xdr:to>
      <xdr:col>72</xdr:col>
      <xdr:colOff>38100</xdr:colOff>
      <xdr:row>78</xdr:row>
      <xdr:rowOff>126470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142997</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1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39432</xdr:rowOff>
    </xdr:from>
    <xdr:to>
      <xdr:col>67</xdr:col>
      <xdr:colOff>101600</xdr:colOff>
      <xdr:row>78</xdr:row>
      <xdr:rowOff>141032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1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157559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18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158874</xdr:rowOff>
    </xdr:from>
    <xdr:to>
      <xdr:col>85</xdr:col>
      <xdr:colOff>177800</xdr:colOff>
      <xdr:row>79</xdr:row>
      <xdr:rowOff>89024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3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73801</xdr:rowOff>
    </xdr:from>
    <xdr:ext cx="378565"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4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162235</xdr:rowOff>
    </xdr:from>
    <xdr:to>
      <xdr:col>81</xdr:col>
      <xdr:colOff>101600</xdr:colOff>
      <xdr:row>79</xdr:row>
      <xdr:rowOff>92385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83512</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2017" y="13628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163302</xdr:rowOff>
    </xdr:from>
    <xdr:to>
      <xdr:col>76</xdr:col>
      <xdr:colOff>165100</xdr:colOff>
      <xdr:row>79</xdr:row>
      <xdr:rowOff>93452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84579</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629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165092</xdr:rowOff>
    </xdr:from>
    <xdr:to>
      <xdr:col>72</xdr:col>
      <xdr:colOff>38100</xdr:colOff>
      <xdr:row>79</xdr:row>
      <xdr:rowOff>95242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3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86369</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630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165016</xdr:rowOff>
    </xdr:from>
    <xdr:to>
      <xdr:col>67</xdr:col>
      <xdr:colOff>101600</xdr:colOff>
      <xdr:row>79</xdr:row>
      <xdr:rowOff>95166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3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86293</xdr:rowOff>
    </xdr:from>
    <xdr:ext cx="313932"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57333" y="136308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145605</xdr:rowOff>
    </xdr:from>
    <xdr:to>
      <xdr:col>85</xdr:col>
      <xdr:colOff>127000</xdr:colOff>
      <xdr:row>94</xdr:row>
      <xdr:rowOff>12263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090455"/>
          <a:ext cx="838200" cy="3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17781</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476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145605</xdr:rowOff>
    </xdr:from>
    <xdr:to>
      <xdr:col>81</xdr:col>
      <xdr:colOff>50800</xdr:colOff>
      <xdr:row>94</xdr:row>
      <xdr:rowOff>121938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090455"/>
          <a:ext cx="889000" cy="14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105163</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56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121938</xdr:rowOff>
    </xdr:from>
    <xdr:to>
      <xdr:col>76</xdr:col>
      <xdr:colOff>114300</xdr:colOff>
      <xdr:row>95</xdr:row>
      <xdr:rowOff>21521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238238"/>
          <a:ext cx="889000" cy="7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147409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60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21521</xdr:rowOff>
    </xdr:from>
    <xdr:to>
      <xdr:col>71</xdr:col>
      <xdr:colOff>177800</xdr:colOff>
      <xdr:row>95</xdr:row>
      <xdr:rowOff>68049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309271"/>
          <a:ext cx="889000" cy="4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84472</xdr:rowOff>
    </xdr:from>
    <xdr:to>
      <xdr:col>72</xdr:col>
      <xdr:colOff>38100</xdr:colOff>
      <xdr:row>97</xdr:row>
      <xdr:rowOff>14622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5749</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63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83283</xdr:rowOff>
    </xdr:from>
    <xdr:to>
      <xdr:col>67</xdr:col>
      <xdr:colOff>101600</xdr:colOff>
      <xdr:row>97</xdr:row>
      <xdr:rowOff>13433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4560</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63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132913</xdr:rowOff>
    </xdr:from>
    <xdr:to>
      <xdr:col>85</xdr:col>
      <xdr:colOff>177800</xdr:colOff>
      <xdr:row>94</xdr:row>
      <xdr:rowOff>63063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07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155790</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592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94805</xdr:rowOff>
    </xdr:from>
    <xdr:to>
      <xdr:col>81</xdr:col>
      <xdr:colOff>101600</xdr:colOff>
      <xdr:row>94</xdr:row>
      <xdr:rowOff>24955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03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41482</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5814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71138</xdr:rowOff>
    </xdr:from>
    <xdr:to>
      <xdr:col>76</xdr:col>
      <xdr:colOff>165100</xdr:colOff>
      <xdr:row>95</xdr:row>
      <xdr:rowOff>1288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18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17815</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596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142171</xdr:rowOff>
    </xdr:from>
    <xdr:to>
      <xdr:col>72</xdr:col>
      <xdr:colOff>38100</xdr:colOff>
      <xdr:row>95</xdr:row>
      <xdr:rowOff>72321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88848</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603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17249</xdr:rowOff>
    </xdr:from>
    <xdr:to>
      <xdr:col>67</xdr:col>
      <xdr:colOff>101600</xdr:colOff>
      <xdr:row>95</xdr:row>
      <xdr:rowOff>118849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30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135376</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6080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74386"/>
          <a:ext cx="1269" cy="14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159763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74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77213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20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54335</xdr:rowOff>
    </xdr:from>
    <xdr:to>
      <xdr:col>116</xdr:col>
      <xdr:colOff>114300</xdr:colOff>
      <xdr:row>38</xdr:row>
      <xdr:rowOff>155935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21051</xdr:rowOff>
    </xdr:from>
    <xdr:to>
      <xdr:col>112</xdr:col>
      <xdr:colOff>38100</xdr:colOff>
      <xdr:row>38</xdr:row>
      <xdr:rowOff>122651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139178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1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73904</xdr:rowOff>
    </xdr:from>
    <xdr:to>
      <xdr:col>107</xdr:col>
      <xdr:colOff>101600</xdr:colOff>
      <xdr:row>39</xdr:row>
      <xdr:rowOff>4054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20581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xdr:rowOff>
    </xdr:from>
    <xdr:to>
      <xdr:col>98</xdr:col>
      <xdr:colOff>38100</xdr:colOff>
      <xdr:row>38</xdr:row>
      <xdr:rowOff>109484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2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126011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29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32763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47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・衛生費の増減は、令和４年度に町営温泉浴場施設を新築したため、類似団体と比較し住民一人当たりのコストが高くなっている。</a:t>
          </a:r>
        </a:p>
        <a:p>
          <a:r>
            <a:rPr kumimoji="1" lang="ja-JP" altLang="en-US" sz="1300">
              <a:latin typeface="ＭＳ Ｐゴシック" panose="020B0600070205080204" pitchFamily="50" charset="-128"/>
              <a:ea typeface="ＭＳ Ｐゴシック" panose="020B0600070205080204" pitchFamily="50" charset="-128"/>
            </a:rPr>
            <a:t>・労働費は、令和４年度に勤労単身者住宅の屋根・外壁塗装工事を行ったことから、過去４年間の決算額の１０倍以上となったが今後は例年どおりの決算額で推移していく見込みとなっている。</a:t>
          </a:r>
        </a:p>
        <a:p>
          <a:r>
            <a:rPr kumimoji="1" lang="ja-JP" altLang="en-US" sz="1300">
              <a:latin typeface="ＭＳ Ｐゴシック" panose="020B0600070205080204" pitchFamily="50" charset="-128"/>
              <a:ea typeface="ＭＳ Ｐゴシック" panose="020B0600070205080204" pitchFamily="50" charset="-128"/>
            </a:rPr>
            <a:t>・土木費は、行政面積が広大であり、人口密度が全国最低ランクであることから、住民一人当たりの道路等のインフラ資産も多く、類似団体と比較し高くなっている。</a:t>
          </a:r>
        </a:p>
        <a:p>
          <a:r>
            <a:rPr kumimoji="1" lang="ja-JP" altLang="en-US" sz="1300">
              <a:latin typeface="ＭＳ Ｐゴシック" panose="020B0600070205080204" pitchFamily="50" charset="-128"/>
              <a:ea typeface="ＭＳ Ｐゴシック" panose="020B0600070205080204" pitchFamily="50" charset="-128"/>
            </a:rPr>
            <a:t>・公債費が年々上昇傾向にあり、類似団体平均を大きく上回っている。令和４年度に起債償還のピークを迎え、その後数年間高止まりすることから今後も類似団体平均を上回る額で推移していく。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北海道足寄町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４年度は財政調整基金の積立てを行ったが、令和５年度は財政調整基金を８千７百万円繰入れたことから実質単年度収支が前年度比４．２３％減の▲１．３１％となった。今後も引き続き基金残高に留意しながら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北海道足寄町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実質収支額及び資金不足・剰余額は赤字となっていないものの、決算剰余金等の黒字額が減少傾向にある。今後も引き続き健全化に向けた行財政改革に取り組み、特別会計・企業会計においても独立採算の原則に立ち返った受益者負担の適正化に努め、より一層の財政健全化を図っ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北海道足寄町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額は令和４年度と比較し１億円程度減少しているが、今後も高額で推移していくことから、今後も計画的かつ必要最低限の借入れを行い、単年度の地方債元利償還額と地方債残高の減少を図っていく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満期一括償還地方債は借入れしていないため記載なし。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北海道足寄町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決算において、財政調整基金を８千７百万円繰入れたが、他基金の積立により充当可能基金を５９億４千万円確保できた。一般会計等に係る地方債の現在高は、前年比で８．１％減少し１０３億５千７百万円となったことから、将来負担比率の分子も６億１千１百万円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北海道足寄町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・財政調整基金や特定目的金の繰入れを行ったものの、決算剰余金及び減債基金への予算積立てにより２千４百万円程度の減少に留まった。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・自主財源の大幅な増加が見込めないことから、行財政改革の取組により基金繰入額の減少を図りつつ、基金の目的に沿った効果的な繰入を行う。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・ふるさと銀河線跡地活用等振興基金：ふるさと銀河線の鉄道跡地の活用等に資するために要する経費。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足寄応援基金：寄附者の足寄町に対する思いを実現することにより、多様な人々の参加による魅力ある個性豊かなまちづくりに資するための事業（産業振興支援、観光振興、雌阿寒岳・オンネトー等の自然環境保全及び活用、緑化推進、子育て支援、高齢者生活支援、主体的な地域づくり支援、地球温暖化の防止対策、芸術や文化振興等）。</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銀河線跡地活用等振興基金は、基金の趣旨に沿ったふるさと銀河線の鉄道跡地の活用等に資するために要する経費として、散策路維持管理経費、代替バス補助等へ充当するため、４千５百万円の繰入れ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・ふるさと足寄応援基金は、ふるさと足寄応援寄附金４千１百万円を積立て、商工振興や観光振興事業等へ充当するため２千万円の取崩しを行った。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の財政状況及び他の基金状況を踏まえ、基金の趣旨に沿った繰入れを行う一方、決算剰余金の発生が見込める場合は基金積立を検討する。なお、ふるさと足寄応援基金については、ふるさと足寄応援寄附金（ふるさと納税）による積立てのため、寄附金額の増加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・基金を８７百万円繰入れたが、決算剰余金を５千７百万円積立てたことから、３千万円程度の減少に留まった。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・自主財源の増加が見込めないことから、今後の大型事業実施に向け計画的な基金の積立て、繰入れを行い、財政の弾力化を図っていく。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・普通交付税再算定による臨時財政対策債償還基金費相当額２千１百万円を積立てた。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・令和４年度に近年の起債償還のピークを迎え、今後数年間は起債償還額が高止まりすることから、現在の財政状況及び他の基金状況を踏まえ繰入れを行うことで財政硬直化の抑制を図っていく。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c r="B2" s="182" t="s">
        <v>77</v>
      </c>
      <c r="C2" s="182"/>
      <c r="D2" s="183"/>
    </row>
    <row r="3" spans="1:119" ht="18.75" customHeight="1" thickBot="1">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9124109</v>
      </c>
      <c r="BO4" s="371"/>
      <c r="BP4" s="371"/>
      <c r="BQ4" s="371"/>
      <c r="BR4" s="371"/>
      <c r="BS4" s="371"/>
      <c r="BT4" s="371"/>
      <c r="BU4" s="372"/>
      <c r="BV4" s="370">
        <v>9858390</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2.2000000000000002</v>
      </c>
      <c r="CU4" s="377"/>
      <c r="CV4" s="377"/>
      <c r="CW4" s="377"/>
      <c r="CX4" s="377"/>
      <c r="CY4" s="377"/>
      <c r="CZ4" s="377"/>
      <c r="DA4" s="378"/>
      <c r="DB4" s="376">
        <v>2</v>
      </c>
      <c r="DC4" s="377"/>
      <c r="DD4" s="377"/>
      <c r="DE4" s="377"/>
      <c r="DF4" s="377"/>
      <c r="DG4" s="377"/>
      <c r="DH4" s="377"/>
      <c r="DI4" s="378"/>
    </row>
    <row r="5" spans="1:119" ht="18.75" customHeight="1">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8994783</v>
      </c>
      <c r="BO5" s="408"/>
      <c r="BP5" s="408"/>
      <c r="BQ5" s="408"/>
      <c r="BR5" s="408"/>
      <c r="BS5" s="408"/>
      <c r="BT5" s="408"/>
      <c r="BU5" s="409"/>
      <c r="BV5" s="407">
        <v>9710684</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88.7</v>
      </c>
      <c r="CU5" s="405"/>
      <c r="CV5" s="405"/>
      <c r="CW5" s="405"/>
      <c r="CX5" s="405"/>
      <c r="CY5" s="405"/>
      <c r="CZ5" s="405"/>
      <c r="DA5" s="406"/>
      <c r="DB5" s="404">
        <v>88</v>
      </c>
      <c r="DC5" s="405"/>
      <c r="DD5" s="405"/>
      <c r="DE5" s="405"/>
      <c r="DF5" s="405"/>
      <c r="DG5" s="405"/>
      <c r="DH5" s="405"/>
      <c r="DI5" s="406"/>
    </row>
    <row r="6" spans="1:119" ht="18.75" customHeight="1">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129326</v>
      </c>
      <c r="BO6" s="408"/>
      <c r="BP6" s="408"/>
      <c r="BQ6" s="408"/>
      <c r="BR6" s="408"/>
      <c r="BS6" s="408"/>
      <c r="BT6" s="408"/>
      <c r="BU6" s="409"/>
      <c r="BV6" s="407">
        <v>147706</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89.1</v>
      </c>
      <c r="CU6" s="445"/>
      <c r="CV6" s="445"/>
      <c r="CW6" s="445"/>
      <c r="CX6" s="445"/>
      <c r="CY6" s="445"/>
      <c r="CZ6" s="445"/>
      <c r="DA6" s="446"/>
      <c r="DB6" s="444">
        <v>88.8</v>
      </c>
      <c r="DC6" s="445"/>
      <c r="DD6" s="445"/>
      <c r="DE6" s="445"/>
      <c r="DF6" s="445"/>
      <c r="DG6" s="445"/>
      <c r="DH6" s="445"/>
      <c r="DI6" s="446"/>
    </row>
    <row r="7" spans="1:119" ht="18.75" customHeight="1">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2892</v>
      </c>
      <c r="BO7" s="408"/>
      <c r="BP7" s="408"/>
      <c r="BQ7" s="408"/>
      <c r="BR7" s="408"/>
      <c r="BS7" s="408"/>
      <c r="BT7" s="408"/>
      <c r="BU7" s="409"/>
      <c r="BV7" s="407">
        <v>32101</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5819128</v>
      </c>
      <c r="CU7" s="408"/>
      <c r="CV7" s="408"/>
      <c r="CW7" s="408"/>
      <c r="CX7" s="408"/>
      <c r="CY7" s="408"/>
      <c r="CZ7" s="408"/>
      <c r="DA7" s="409"/>
      <c r="DB7" s="407">
        <v>5764822</v>
      </c>
      <c r="DC7" s="408"/>
      <c r="DD7" s="408"/>
      <c r="DE7" s="408"/>
      <c r="DF7" s="408"/>
      <c r="DG7" s="408"/>
      <c r="DH7" s="408"/>
      <c r="DI7" s="409"/>
    </row>
    <row r="8" spans="1:119" ht="18.75" customHeight="1" thickBot="1">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126434</v>
      </c>
      <c r="BO8" s="408"/>
      <c r="BP8" s="408"/>
      <c r="BQ8" s="408"/>
      <c r="BR8" s="408"/>
      <c r="BS8" s="408"/>
      <c r="BT8" s="408"/>
      <c r="BU8" s="409"/>
      <c r="BV8" s="407">
        <v>115605</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v>
      </c>
      <c r="CU8" s="448"/>
      <c r="CV8" s="448"/>
      <c r="CW8" s="448"/>
      <c r="CX8" s="448"/>
      <c r="CY8" s="448"/>
      <c r="CZ8" s="448"/>
      <c r="DA8" s="449"/>
      <c r="DB8" s="447">
        <v>0.2</v>
      </c>
      <c r="DC8" s="448"/>
      <c r="DD8" s="448"/>
      <c r="DE8" s="448"/>
      <c r="DF8" s="448"/>
      <c r="DG8" s="448"/>
      <c r="DH8" s="448"/>
      <c r="DI8" s="449"/>
    </row>
    <row r="9" spans="1:119" ht="18.75" customHeight="1" thickBot="1">
      <c r="A9" s="181"/>
      <c r="B9" s="401" t="s">
        <v>106</v>
      </c>
      <c r="C9" s="402"/>
      <c r="D9" s="402"/>
      <c r="E9" s="402"/>
      <c r="F9" s="402"/>
      <c r="G9" s="402"/>
      <c r="H9" s="402"/>
      <c r="I9" s="402"/>
      <c r="J9" s="402"/>
      <c r="K9" s="450"/>
      <c r="L9" s="451" t="s">
        <v>107</v>
      </c>
      <c r="M9" s="452"/>
      <c r="N9" s="452"/>
      <c r="O9" s="452"/>
      <c r="P9" s="452"/>
      <c r="Q9" s="453"/>
      <c r="R9" s="454">
        <v>6563</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10829</v>
      </c>
      <c r="BO9" s="408"/>
      <c r="BP9" s="408"/>
      <c r="BQ9" s="408"/>
      <c r="BR9" s="408"/>
      <c r="BS9" s="408"/>
      <c r="BT9" s="408"/>
      <c r="BU9" s="409"/>
      <c r="BV9" s="407">
        <v>-24629</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20.2</v>
      </c>
      <c r="CU9" s="405"/>
      <c r="CV9" s="405"/>
      <c r="CW9" s="405"/>
      <c r="CX9" s="405"/>
      <c r="CY9" s="405"/>
      <c r="CZ9" s="405"/>
      <c r="DA9" s="406"/>
      <c r="DB9" s="404">
        <v>21</v>
      </c>
      <c r="DC9" s="405"/>
      <c r="DD9" s="405"/>
      <c r="DE9" s="405"/>
      <c r="DF9" s="405"/>
      <c r="DG9" s="405"/>
      <c r="DH9" s="405"/>
      <c r="DI9" s="406"/>
    </row>
    <row r="10" spans="1:119" ht="18.75" customHeight="1" thickBot="1">
      <c r="A10" s="181"/>
      <c r="B10" s="401"/>
      <c r="C10" s="402"/>
      <c r="D10" s="402"/>
      <c r="E10" s="402"/>
      <c r="F10" s="402"/>
      <c r="G10" s="402"/>
      <c r="H10" s="402"/>
      <c r="I10" s="402"/>
      <c r="J10" s="402"/>
      <c r="K10" s="450"/>
      <c r="L10" s="457" t="s">
        <v>112</v>
      </c>
      <c r="M10" s="437"/>
      <c r="N10" s="437"/>
      <c r="O10" s="437"/>
      <c r="P10" s="437"/>
      <c r="Q10" s="438"/>
      <c r="R10" s="458">
        <v>6990</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60</v>
      </c>
      <c r="BO10" s="408"/>
      <c r="BP10" s="408"/>
      <c r="BQ10" s="408"/>
      <c r="BR10" s="408"/>
      <c r="BS10" s="408"/>
      <c r="BT10" s="408"/>
      <c r="BU10" s="409"/>
      <c r="BV10" s="407">
        <v>192678</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c r="A12" s="181"/>
      <c r="B12" s="467" t="s">
        <v>123</v>
      </c>
      <c r="C12" s="468"/>
      <c r="D12" s="468"/>
      <c r="E12" s="468"/>
      <c r="F12" s="468"/>
      <c r="G12" s="468"/>
      <c r="H12" s="468"/>
      <c r="I12" s="468"/>
      <c r="J12" s="468"/>
      <c r="K12" s="469"/>
      <c r="L12" s="476" t="s">
        <v>124</v>
      </c>
      <c r="M12" s="477"/>
      <c r="N12" s="477"/>
      <c r="O12" s="477"/>
      <c r="P12" s="477"/>
      <c r="Q12" s="478"/>
      <c r="R12" s="479">
        <v>6172</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87384</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c r="A13" s="181"/>
      <c r="B13" s="470"/>
      <c r="C13" s="471"/>
      <c r="D13" s="471"/>
      <c r="E13" s="471"/>
      <c r="F13" s="471"/>
      <c r="G13" s="471"/>
      <c r="H13" s="471"/>
      <c r="I13" s="471"/>
      <c r="J13" s="471"/>
      <c r="K13" s="472"/>
      <c r="L13" s="190"/>
      <c r="M13" s="498" t="s">
        <v>130</v>
      </c>
      <c r="N13" s="499"/>
      <c r="O13" s="499"/>
      <c r="P13" s="499"/>
      <c r="Q13" s="500"/>
      <c r="R13" s="491">
        <v>6134</v>
      </c>
      <c r="S13" s="492"/>
      <c r="T13" s="492"/>
      <c r="U13" s="492"/>
      <c r="V13" s="493"/>
      <c r="W13" s="423" t="s">
        <v>131</v>
      </c>
      <c r="X13" s="424"/>
      <c r="Y13" s="424"/>
      <c r="Z13" s="424"/>
      <c r="AA13" s="424"/>
      <c r="AB13" s="414"/>
      <c r="AC13" s="458">
        <v>854</v>
      </c>
      <c r="AD13" s="459"/>
      <c r="AE13" s="459"/>
      <c r="AF13" s="459"/>
      <c r="AG13" s="501"/>
      <c r="AH13" s="458">
        <v>895</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-76495</v>
      </c>
      <c r="BO13" s="408"/>
      <c r="BP13" s="408"/>
      <c r="BQ13" s="408"/>
      <c r="BR13" s="408"/>
      <c r="BS13" s="408"/>
      <c r="BT13" s="408"/>
      <c r="BU13" s="409"/>
      <c r="BV13" s="407">
        <v>168049</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11.8</v>
      </c>
      <c r="CU13" s="405"/>
      <c r="CV13" s="405"/>
      <c r="CW13" s="405"/>
      <c r="CX13" s="405"/>
      <c r="CY13" s="405"/>
      <c r="CZ13" s="405"/>
      <c r="DA13" s="406"/>
      <c r="DB13" s="404">
        <v>11.4</v>
      </c>
      <c r="DC13" s="405"/>
      <c r="DD13" s="405"/>
      <c r="DE13" s="405"/>
      <c r="DF13" s="405"/>
      <c r="DG13" s="405"/>
      <c r="DH13" s="405"/>
      <c r="DI13" s="406"/>
    </row>
    <row r="14" spans="1:119" ht="18.75" customHeight="1" thickBot="1">
      <c r="A14" s="181"/>
      <c r="B14" s="470"/>
      <c r="C14" s="471"/>
      <c r="D14" s="471"/>
      <c r="E14" s="471"/>
      <c r="F14" s="471"/>
      <c r="G14" s="471"/>
      <c r="H14" s="471"/>
      <c r="I14" s="471"/>
      <c r="J14" s="471"/>
      <c r="K14" s="472"/>
      <c r="L14" s="488" t="s">
        <v>135</v>
      </c>
      <c r="M14" s="489"/>
      <c r="N14" s="489"/>
      <c r="O14" s="489"/>
      <c r="P14" s="489"/>
      <c r="Q14" s="490"/>
      <c r="R14" s="491">
        <v>6350</v>
      </c>
      <c r="S14" s="492"/>
      <c r="T14" s="492"/>
      <c r="U14" s="492"/>
      <c r="V14" s="493"/>
      <c r="W14" s="397"/>
      <c r="X14" s="398"/>
      <c r="Y14" s="398"/>
      <c r="Z14" s="398"/>
      <c r="AA14" s="398"/>
      <c r="AB14" s="387"/>
      <c r="AC14" s="494">
        <v>25.9</v>
      </c>
      <c r="AD14" s="495"/>
      <c r="AE14" s="495"/>
      <c r="AF14" s="495"/>
      <c r="AG14" s="496"/>
      <c r="AH14" s="494">
        <v>25.9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c r="A15" s="181"/>
      <c r="B15" s="470"/>
      <c r="C15" s="471"/>
      <c r="D15" s="471"/>
      <c r="E15" s="471"/>
      <c r="F15" s="471"/>
      <c r="G15" s="471"/>
      <c r="H15" s="471"/>
      <c r="I15" s="471"/>
      <c r="J15" s="471"/>
      <c r="K15" s="472"/>
      <c r="L15" s="190"/>
      <c r="M15" s="498" t="s">
        <v>130</v>
      </c>
      <c r="N15" s="499"/>
      <c r="O15" s="499"/>
      <c r="P15" s="499"/>
      <c r="Q15" s="500"/>
      <c r="R15" s="491">
        <v>6316</v>
      </c>
      <c r="S15" s="492"/>
      <c r="T15" s="492"/>
      <c r="U15" s="492"/>
      <c r="V15" s="493"/>
      <c r="W15" s="423" t="s">
        <v>137</v>
      </c>
      <c r="X15" s="424"/>
      <c r="Y15" s="424"/>
      <c r="Z15" s="424"/>
      <c r="AA15" s="424"/>
      <c r="AB15" s="414"/>
      <c r="AC15" s="458">
        <v>471</v>
      </c>
      <c r="AD15" s="459"/>
      <c r="AE15" s="459"/>
      <c r="AF15" s="459"/>
      <c r="AG15" s="501"/>
      <c r="AH15" s="458">
        <v>524</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1104221</v>
      </c>
      <c r="BO15" s="371"/>
      <c r="BP15" s="371"/>
      <c r="BQ15" s="371"/>
      <c r="BR15" s="371"/>
      <c r="BS15" s="371"/>
      <c r="BT15" s="371"/>
      <c r="BU15" s="372"/>
      <c r="BV15" s="370">
        <v>1115930</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14.3</v>
      </c>
      <c r="AD16" s="495"/>
      <c r="AE16" s="495"/>
      <c r="AF16" s="495"/>
      <c r="AG16" s="496"/>
      <c r="AH16" s="494">
        <v>15.1</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5545298</v>
      </c>
      <c r="BO16" s="408"/>
      <c r="BP16" s="408"/>
      <c r="BQ16" s="408"/>
      <c r="BR16" s="408"/>
      <c r="BS16" s="408"/>
      <c r="BT16" s="408"/>
      <c r="BU16" s="409"/>
      <c r="BV16" s="407">
        <v>5459299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1978</v>
      </c>
      <c r="AD17" s="459"/>
      <c r="AE17" s="459"/>
      <c r="AF17" s="459"/>
      <c r="AG17" s="501"/>
      <c r="AH17" s="458">
        <v>2041</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1354830</v>
      </c>
      <c r="BO17" s="408"/>
      <c r="BP17" s="408"/>
      <c r="BQ17" s="408"/>
      <c r="BR17" s="408"/>
      <c r="BS17" s="408"/>
      <c r="BT17" s="408"/>
      <c r="BU17" s="409"/>
      <c r="BV17" s="407">
        <v>1370975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c r="A18" s="181"/>
      <c r="B18" s="529" t="s">
        <v>147</v>
      </c>
      <c r="C18" s="450"/>
      <c r="D18" s="450"/>
      <c r="E18" s="530"/>
      <c r="F18" s="530"/>
      <c r="G18" s="530"/>
      <c r="H18" s="530"/>
      <c r="I18" s="530"/>
      <c r="J18" s="530"/>
      <c r="K18" s="530"/>
      <c r="L18" s="531">
        <v>1408.04</v>
      </c>
      <c r="M18" s="531"/>
      <c r="N18" s="531"/>
      <c r="O18" s="531"/>
      <c r="P18" s="531"/>
      <c r="Q18" s="531"/>
      <c r="R18" s="532"/>
      <c r="S18" s="532"/>
      <c r="T18" s="532"/>
      <c r="U18" s="532"/>
      <c r="V18" s="533"/>
      <c r="W18" s="425"/>
      <c r="X18" s="426"/>
      <c r="Y18" s="426"/>
      <c r="Z18" s="426"/>
      <c r="AA18" s="426"/>
      <c r="AB18" s="417"/>
      <c r="AC18" s="534">
        <v>59.9</v>
      </c>
      <c r="AD18" s="535"/>
      <c r="AE18" s="535"/>
      <c r="AF18" s="535"/>
      <c r="AG18" s="536"/>
      <c r="AH18" s="534">
        <v>59</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5191968</v>
      </c>
      <c r="BO18" s="408"/>
      <c r="BP18" s="408"/>
      <c r="BQ18" s="408"/>
      <c r="BR18" s="408"/>
      <c r="BS18" s="408"/>
      <c r="BT18" s="408"/>
      <c r="BU18" s="409"/>
      <c r="BV18" s="407">
        <v>5097147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c r="A19" s="181"/>
      <c r="B19" s="529" t="s">
        <v>149</v>
      </c>
      <c r="C19" s="450"/>
      <c r="D19" s="450"/>
      <c r="E19" s="530"/>
      <c r="F19" s="530"/>
      <c r="G19" s="530"/>
      <c r="H19" s="530"/>
      <c r="I19" s="530"/>
      <c r="J19" s="530"/>
      <c r="K19" s="530"/>
      <c r="L19" s="538">
        <v>5</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6701038</v>
      </c>
      <c r="BO19" s="408"/>
      <c r="BP19" s="408"/>
      <c r="BQ19" s="408"/>
      <c r="BR19" s="408"/>
      <c r="BS19" s="408"/>
      <c r="BT19" s="408"/>
      <c r="BU19" s="409"/>
      <c r="BV19" s="407">
        <v>6927693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c r="A20" s="181"/>
      <c r="B20" s="529" t="s">
        <v>151</v>
      </c>
      <c r="C20" s="450"/>
      <c r="D20" s="450"/>
      <c r="E20" s="530"/>
      <c r="F20" s="530"/>
      <c r="G20" s="530"/>
      <c r="H20" s="530"/>
      <c r="I20" s="530"/>
      <c r="J20" s="530"/>
      <c r="K20" s="530"/>
      <c r="L20" s="538">
        <v>3097</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10357077</v>
      </c>
      <c r="BO22" s="371"/>
      <c r="BP22" s="371"/>
      <c r="BQ22" s="371"/>
      <c r="BR22" s="371"/>
      <c r="BS22" s="371"/>
      <c r="BT22" s="371"/>
      <c r="BU22" s="372"/>
      <c r="BV22" s="370">
        <v>11269214</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10309896</v>
      </c>
      <c r="BO23" s="408"/>
      <c r="BP23" s="408"/>
      <c r="BQ23" s="408"/>
      <c r="BR23" s="408"/>
      <c r="BS23" s="408"/>
      <c r="BT23" s="408"/>
      <c r="BU23" s="409"/>
      <c r="BV23" s="407">
        <v>11204674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c r="A24" s="181"/>
      <c r="B24" s="578"/>
      <c r="C24" s="554"/>
      <c r="D24" s="555"/>
      <c r="E24" s="457" t="s">
        <v>161</v>
      </c>
      <c r="F24" s="437"/>
      <c r="G24" s="437"/>
      <c r="H24" s="437"/>
      <c r="I24" s="437"/>
      <c r="J24" s="437"/>
      <c r="K24" s="438"/>
      <c r="L24" s="458">
        <v>1</v>
      </c>
      <c r="M24" s="459"/>
      <c r="N24" s="459"/>
      <c r="O24" s="459"/>
      <c r="P24" s="501"/>
      <c r="Q24" s="458">
        <v>7400</v>
      </c>
      <c r="R24" s="459"/>
      <c r="S24" s="459"/>
      <c r="T24" s="459"/>
      <c r="U24" s="459"/>
      <c r="V24" s="501"/>
      <c r="W24" s="553"/>
      <c r="X24" s="554"/>
      <c r="Y24" s="555"/>
      <c r="Z24" s="457" t="s">
        <v>162</v>
      </c>
      <c r="AA24" s="437"/>
      <c r="AB24" s="437"/>
      <c r="AC24" s="437"/>
      <c r="AD24" s="437"/>
      <c r="AE24" s="437"/>
      <c r="AF24" s="437"/>
      <c r="AG24" s="438"/>
      <c r="AH24" s="458">
        <v>153</v>
      </c>
      <c r="AI24" s="459"/>
      <c r="AJ24" s="459"/>
      <c r="AK24" s="459"/>
      <c r="AL24" s="501"/>
      <c r="AM24" s="458">
        <v>465426</v>
      </c>
      <c r="AN24" s="459"/>
      <c r="AO24" s="459"/>
      <c r="AP24" s="459"/>
      <c r="AQ24" s="459"/>
      <c r="AR24" s="501"/>
      <c r="AS24" s="458">
        <v>3042</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7838230</v>
      </c>
      <c r="BO24" s="408"/>
      <c r="BP24" s="408"/>
      <c r="BQ24" s="408"/>
      <c r="BR24" s="408"/>
      <c r="BS24" s="408"/>
      <c r="BT24" s="408"/>
      <c r="BU24" s="409"/>
      <c r="BV24" s="407">
        <v>8460424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c r="A25" s="181"/>
      <c r="B25" s="578"/>
      <c r="C25" s="554"/>
      <c r="D25" s="555"/>
      <c r="E25" s="457" t="s">
        <v>164</v>
      </c>
      <c r="F25" s="437"/>
      <c r="G25" s="437"/>
      <c r="H25" s="437"/>
      <c r="I25" s="437"/>
      <c r="J25" s="437"/>
      <c r="K25" s="438"/>
      <c r="L25" s="458">
        <v>1</v>
      </c>
      <c r="M25" s="459"/>
      <c r="N25" s="459"/>
      <c r="O25" s="459"/>
      <c r="P25" s="501"/>
      <c r="Q25" s="458">
        <v>6100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926051</v>
      </c>
      <c r="BO25" s="371"/>
      <c r="BP25" s="371"/>
      <c r="BQ25" s="371"/>
      <c r="BR25" s="371"/>
      <c r="BS25" s="371"/>
      <c r="BT25" s="371"/>
      <c r="BU25" s="372"/>
      <c r="BV25" s="370">
        <v>939864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c r="A26" s="181"/>
      <c r="B26" s="578"/>
      <c r="C26" s="554"/>
      <c r="D26" s="555"/>
      <c r="E26" s="457" t="s">
        <v>167</v>
      </c>
      <c r="F26" s="437"/>
      <c r="G26" s="437"/>
      <c r="H26" s="437"/>
      <c r="I26" s="437"/>
      <c r="J26" s="437"/>
      <c r="K26" s="438"/>
      <c r="L26" s="458">
        <v>1</v>
      </c>
      <c r="M26" s="459"/>
      <c r="N26" s="459"/>
      <c r="O26" s="459"/>
      <c r="P26" s="501"/>
      <c r="Q26" s="458">
        <v>5600</v>
      </c>
      <c r="R26" s="459"/>
      <c r="S26" s="459"/>
      <c r="T26" s="459"/>
      <c r="U26" s="459"/>
      <c r="V26" s="501"/>
      <c r="W26" s="553"/>
      <c r="X26" s="554"/>
      <c r="Y26" s="555"/>
      <c r="Z26" s="457" t="s">
        <v>168</v>
      </c>
      <c r="AA26" s="559"/>
      <c r="AB26" s="559"/>
      <c r="AC26" s="559"/>
      <c r="AD26" s="559"/>
      <c r="AE26" s="559"/>
      <c r="AF26" s="559"/>
      <c r="AG26" s="560"/>
      <c r="AH26" s="458">
        <v>3</v>
      </c>
      <c r="AI26" s="459"/>
      <c r="AJ26" s="459"/>
      <c r="AK26" s="459"/>
      <c r="AL26" s="501"/>
      <c r="AM26" s="458">
        <v>8802</v>
      </c>
      <c r="AN26" s="459"/>
      <c r="AO26" s="459"/>
      <c r="AP26" s="459"/>
      <c r="AQ26" s="459"/>
      <c r="AR26" s="501"/>
      <c r="AS26" s="458">
        <v>2934</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c r="A27" s="181"/>
      <c r="B27" s="578"/>
      <c r="C27" s="554"/>
      <c r="D27" s="555"/>
      <c r="E27" s="457" t="s">
        <v>170</v>
      </c>
      <c r="F27" s="437"/>
      <c r="G27" s="437"/>
      <c r="H27" s="437"/>
      <c r="I27" s="437"/>
      <c r="J27" s="437"/>
      <c r="K27" s="438"/>
      <c r="L27" s="458">
        <v>1</v>
      </c>
      <c r="M27" s="459"/>
      <c r="N27" s="459"/>
      <c r="O27" s="459"/>
      <c r="P27" s="501"/>
      <c r="Q27" s="458">
        <v>3000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37857</v>
      </c>
      <c r="BO27" s="527"/>
      <c r="BP27" s="527"/>
      <c r="BQ27" s="527"/>
      <c r="BR27" s="527"/>
      <c r="BS27" s="527"/>
      <c r="BT27" s="527"/>
      <c r="BU27" s="528"/>
      <c r="BV27" s="526">
        <v>37819</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c r="A28" s="181"/>
      <c r="B28" s="578"/>
      <c r="C28" s="554"/>
      <c r="D28" s="555"/>
      <c r="E28" s="457" t="s">
        <v>173</v>
      </c>
      <c r="F28" s="437"/>
      <c r="G28" s="437"/>
      <c r="H28" s="437"/>
      <c r="I28" s="437"/>
      <c r="J28" s="437"/>
      <c r="K28" s="438"/>
      <c r="L28" s="458">
        <v>1</v>
      </c>
      <c r="M28" s="459"/>
      <c r="N28" s="459"/>
      <c r="O28" s="459"/>
      <c r="P28" s="501"/>
      <c r="Q28" s="458">
        <v>2350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2076262</v>
      </c>
      <c r="BO28" s="371"/>
      <c r="BP28" s="371"/>
      <c r="BQ28" s="371"/>
      <c r="BR28" s="371"/>
      <c r="BS28" s="371"/>
      <c r="BT28" s="371"/>
      <c r="BU28" s="372"/>
      <c r="BV28" s="370">
        <v>2106586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c r="A29" s="181"/>
      <c r="B29" s="578"/>
      <c r="C29" s="554"/>
      <c r="D29" s="555"/>
      <c r="E29" s="457" t="s">
        <v>176</v>
      </c>
      <c r="F29" s="437"/>
      <c r="G29" s="437"/>
      <c r="H29" s="437"/>
      <c r="I29" s="437"/>
      <c r="J29" s="437"/>
      <c r="K29" s="438"/>
      <c r="L29" s="458">
        <v>11</v>
      </c>
      <c r="M29" s="459"/>
      <c r="N29" s="459"/>
      <c r="O29" s="459"/>
      <c r="P29" s="501"/>
      <c r="Q29" s="458">
        <v>1880</v>
      </c>
      <c r="R29" s="459"/>
      <c r="S29" s="459"/>
      <c r="T29" s="459"/>
      <c r="U29" s="459"/>
      <c r="V29" s="501"/>
      <c r="W29" s="556"/>
      <c r="X29" s="557"/>
      <c r="Y29" s="558"/>
      <c r="Z29" s="457" t="s">
        <v>177</v>
      </c>
      <c r="AA29" s="437"/>
      <c r="AB29" s="437"/>
      <c r="AC29" s="437"/>
      <c r="AD29" s="437"/>
      <c r="AE29" s="437"/>
      <c r="AF29" s="437"/>
      <c r="AG29" s="438"/>
      <c r="AH29" s="458">
        <v>153</v>
      </c>
      <c r="AI29" s="459"/>
      <c r="AJ29" s="459"/>
      <c r="AK29" s="459"/>
      <c r="AL29" s="501"/>
      <c r="AM29" s="458">
        <v>465426</v>
      </c>
      <c r="AN29" s="459"/>
      <c r="AO29" s="459"/>
      <c r="AP29" s="459"/>
      <c r="AQ29" s="459"/>
      <c r="AR29" s="501"/>
      <c r="AS29" s="458">
        <v>3042</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992792</v>
      </c>
      <c r="BO29" s="408"/>
      <c r="BP29" s="408"/>
      <c r="BQ29" s="408"/>
      <c r="BR29" s="408"/>
      <c r="BS29" s="408"/>
      <c r="BT29" s="408"/>
      <c r="BU29" s="409"/>
      <c r="BV29" s="407">
        <v>966308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95.7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2684418</v>
      </c>
      <c r="BO30" s="527"/>
      <c r="BP30" s="527"/>
      <c r="BQ30" s="527"/>
      <c r="BR30" s="527"/>
      <c r="BS30" s="527"/>
      <c r="BT30" s="527"/>
      <c r="BU30" s="528"/>
      <c r="BV30" s="526">
        <v>2704184</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IF('各会計、関係団体の財政状況及び健全化判断比率'!B32="","",'各会計、関係団体の財政状況及び健全化判断比率'!B32)</f>
        <v>上水道事業会計</v>
      </c>
      <c r="AP34" s="598"/>
      <c r="AQ34" s="598"/>
      <c r="AR34" s="598"/>
      <c r="AS34" s="598"/>
      <c r="AT34" s="598"/>
      <c r="AU34" s="598"/>
      <c r="AV34" s="598"/>
      <c r="AW34" s="598"/>
      <c r="AX34" s="598"/>
      <c r="AY34" s="598"/>
      <c r="AZ34" s="598"/>
      <c r="BA34" s="598"/>
      <c r="BB34" s="598"/>
      <c r="BC34" s="598"/>
      <c r="BD34" s="181"/>
      <c r="BE34" s="597">
        <f>IF(BG34="","",MAX(C34:D43,U34:V43,AM34:AN43)+1)</f>
        <v>9</v>
      </c>
      <c r="BF34" s="597"/>
      <c r="BG34" s="598" t="str">
        <f>IF('各会計、関係団体の財政状況及び健全化判断比率'!B34="","",'各会計、関係団体の財政状況及び健全化判断比率'!B34)</f>
        <v>簡易水道特別会計</v>
      </c>
      <c r="BH34" s="598"/>
      <c r="BI34" s="598"/>
      <c r="BJ34" s="598"/>
      <c r="BK34" s="598"/>
      <c r="BL34" s="598"/>
      <c r="BM34" s="598"/>
      <c r="BN34" s="598"/>
      <c r="BO34" s="598"/>
      <c r="BP34" s="598"/>
      <c r="BQ34" s="598"/>
      <c r="BR34" s="598"/>
      <c r="BS34" s="598"/>
      <c r="BT34" s="598"/>
      <c r="BU34" s="598"/>
      <c r="BV34" s="181"/>
      <c r="BW34" s="597">
        <f>IF(BY34="","",MAX(C34:D43,U34:V43,AM34:AN43,BE34:BF43)+1)</f>
        <v>11</v>
      </c>
      <c r="BX34" s="597"/>
      <c r="BY34" s="598" t="str">
        <f>IF('各会計、関係団体の財政状況及び健全化判断比率'!B68="","",'各会計、関係団体の財政状況及び健全化判断比率'!B68)</f>
        <v>とかち広域消防事務組合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c r="A35" s="181"/>
      <c r="B35" s="205"/>
      <c r="C35" s="597">
        <f>IF(E35="","",C34+1)</f>
        <v>2</v>
      </c>
      <c r="D35" s="597"/>
      <c r="E35" s="598" t="str">
        <f>IF('各会計、関係団体の財政状況及び健全化判断比率'!B8="","",'各会計、関係団体の財政状況及び健全化判断比率'!B8)</f>
        <v>資源ごみ処理等事業特別会計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IF('各会計、関係団体の財政状況及び健全化判断比率'!B33="","",'各会計、関係団体の財政状況及び健全化判断比率'!B33)</f>
        <v>国民健康保険病院事業会計</v>
      </c>
      <c r="AP35" s="598"/>
      <c r="AQ35" s="598"/>
      <c r="AR35" s="598"/>
      <c r="AS35" s="598"/>
      <c r="AT35" s="598"/>
      <c r="AU35" s="598"/>
      <c r="AV35" s="598"/>
      <c r="AW35" s="598"/>
      <c r="AX35" s="598"/>
      <c r="AY35" s="598"/>
      <c r="AZ35" s="598"/>
      <c r="BA35" s="598"/>
      <c r="BB35" s="598"/>
      <c r="BC35" s="598"/>
      <c r="BD35" s="181"/>
      <c r="BE35" s="597">
        <f t="shared" ref="BE35:BE43" si="1">IF(BG35="","",BE34+1)</f>
        <v>10</v>
      </c>
      <c r="BF35" s="597"/>
      <c r="BG35" s="598" t="str">
        <f>IF('各会計、関係団体の財政状況及び健全化判断比率'!B35="","",'各会計、関係団体の財政状況及び健全化判断比率'!B35)</f>
        <v>公共下水道事業特別会計</v>
      </c>
      <c r="BH35" s="598"/>
      <c r="BI35" s="598"/>
      <c r="BJ35" s="598"/>
      <c r="BK35" s="598"/>
      <c r="BL35" s="598"/>
      <c r="BM35" s="598"/>
      <c r="BN35" s="598"/>
      <c r="BO35" s="598"/>
      <c r="BP35" s="598"/>
      <c r="BQ35" s="598"/>
      <c r="BR35" s="598"/>
      <c r="BS35" s="598"/>
      <c r="BT35" s="598"/>
      <c r="BU35" s="598"/>
      <c r="BV35" s="181"/>
      <c r="BW35" s="597">
        <f t="shared" ref="BW35:BW43" si="2">IF(BY35="","",BW34+1)</f>
        <v>12</v>
      </c>
      <c r="BX35" s="597"/>
      <c r="BY35" s="598" t="str">
        <f>IF('各会計、関係団体の財政状況及び健全化判断比率'!B69="","",'各会計、関係団体の財政状況及び健全化判断比率'!B69)</f>
        <v>十勝圏複合事務組合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t="str">
        <f t="shared" si="2"/>
        <v/>
      </c>
      <c r="BX36" s="597"/>
      <c r="BY36" s="598" t="str">
        <f>IF('各会計、関係団体の財政状況及び健全化判断比率'!B70="","",'各会計、関係団体の財政状況及び健全化判断比率'!B70)</f>
        <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介護サービス事業特別会計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row r="55" spans="5:113"/>
    <row r="56" spans="5:113"/>
  </sheetData>
  <sheetProtection algorithmName="SHA-512" hashValue="FibRUNby8vxZTqC3yXN10iccb1yPw5UysOO6zMmSbRtHPvSSPflQ0t4eWjxn9lAid1218hbQFAjK74g+ptW81w==" saltValue="ehMKU2IWc5987N8R4Y2ED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c r="B5" s="609" t="s">
        <v>215</v>
      </c>
      <c r="C5" s="610"/>
      <c r="D5" s="610"/>
      <c r="E5" s="610"/>
      <c r="F5" s="610"/>
      <c r="G5" s="610"/>
      <c r="H5" s="610"/>
      <c r="I5" s="610"/>
      <c r="J5" s="610"/>
      <c r="K5" s="610"/>
      <c r="L5" s="610"/>
      <c r="M5" s="610"/>
      <c r="N5" s="610"/>
      <c r="O5" s="610"/>
      <c r="P5" s="610"/>
      <c r="Q5" s="611"/>
      <c r="R5" s="612">
        <v>970171</v>
      </c>
      <c r="S5" s="613"/>
      <c r="T5" s="613"/>
      <c r="U5" s="613"/>
      <c r="V5" s="613"/>
      <c r="W5" s="613"/>
      <c r="X5" s="613"/>
      <c r="Y5" s="614"/>
      <c r="Z5" s="615">
        <v>10.6</v>
      </c>
      <c r="AA5" s="615"/>
      <c r="AB5" s="615"/>
      <c r="AC5" s="615"/>
      <c r="AD5" s="616">
        <v>970171</v>
      </c>
      <c r="AE5" s="616"/>
      <c r="AF5" s="616"/>
      <c r="AG5" s="616"/>
      <c r="AH5" s="616"/>
      <c r="AI5" s="616"/>
      <c r="AJ5" s="616"/>
      <c r="AK5" s="616"/>
      <c r="AL5" s="617">
        <v>16.600000000000001</v>
      </c>
      <c r="AM5" s="618"/>
      <c r="AN5" s="618"/>
      <c r="AO5" s="619"/>
      <c r="AP5" s="609" t="s">
        <v>216</v>
      </c>
      <c r="AQ5" s="610"/>
      <c r="AR5" s="610"/>
      <c r="AS5" s="610"/>
      <c r="AT5" s="610"/>
      <c r="AU5" s="610"/>
      <c r="AV5" s="610"/>
      <c r="AW5" s="610"/>
      <c r="AX5" s="610"/>
      <c r="AY5" s="610"/>
      <c r="AZ5" s="610"/>
      <c r="BA5" s="610"/>
      <c r="BB5" s="610"/>
      <c r="BC5" s="610"/>
      <c r="BD5" s="610"/>
      <c r="BE5" s="610"/>
      <c r="BF5" s="611"/>
      <c r="BG5" s="623">
        <v>969417</v>
      </c>
      <c r="BH5" s="624"/>
      <c r="BI5" s="624"/>
      <c r="BJ5" s="624"/>
      <c r="BK5" s="624"/>
      <c r="BL5" s="624"/>
      <c r="BM5" s="624"/>
      <c r="BN5" s="625"/>
      <c r="BO5" s="626">
        <v>99.9</v>
      </c>
      <c r="BP5" s="626"/>
      <c r="BQ5" s="626"/>
      <c r="BR5" s="626"/>
      <c r="BS5" s="627">
        <v>13422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c r="B6" s="620" t="s">
        <v>220</v>
      </c>
      <c r="C6" s="621"/>
      <c r="D6" s="621"/>
      <c r="E6" s="621"/>
      <c r="F6" s="621"/>
      <c r="G6" s="621"/>
      <c r="H6" s="621"/>
      <c r="I6" s="621"/>
      <c r="J6" s="621"/>
      <c r="K6" s="621"/>
      <c r="L6" s="621"/>
      <c r="M6" s="621"/>
      <c r="N6" s="621"/>
      <c r="O6" s="621"/>
      <c r="P6" s="621"/>
      <c r="Q6" s="622"/>
      <c r="R6" s="623">
        <v>195271</v>
      </c>
      <c r="S6" s="624"/>
      <c r="T6" s="624"/>
      <c r="U6" s="624"/>
      <c r="V6" s="624"/>
      <c r="W6" s="624"/>
      <c r="X6" s="624"/>
      <c r="Y6" s="625"/>
      <c r="Z6" s="626">
        <v>2.1</v>
      </c>
      <c r="AA6" s="626"/>
      <c r="AB6" s="626"/>
      <c r="AC6" s="626"/>
      <c r="AD6" s="627">
        <v>195271</v>
      </c>
      <c r="AE6" s="627"/>
      <c r="AF6" s="627"/>
      <c r="AG6" s="627"/>
      <c r="AH6" s="627"/>
      <c r="AI6" s="627"/>
      <c r="AJ6" s="627"/>
      <c r="AK6" s="627"/>
      <c r="AL6" s="628">
        <v>3.3</v>
      </c>
      <c r="AM6" s="629"/>
      <c r="AN6" s="629"/>
      <c r="AO6" s="630"/>
      <c r="AP6" s="620" t="s">
        <v>221</v>
      </c>
      <c r="AQ6" s="621"/>
      <c r="AR6" s="621"/>
      <c r="AS6" s="621"/>
      <c r="AT6" s="621"/>
      <c r="AU6" s="621"/>
      <c r="AV6" s="621"/>
      <c r="AW6" s="621"/>
      <c r="AX6" s="621"/>
      <c r="AY6" s="621"/>
      <c r="AZ6" s="621"/>
      <c r="BA6" s="621"/>
      <c r="BB6" s="621"/>
      <c r="BC6" s="621"/>
      <c r="BD6" s="621"/>
      <c r="BE6" s="621"/>
      <c r="BF6" s="622"/>
      <c r="BG6" s="623">
        <v>969417</v>
      </c>
      <c r="BH6" s="624"/>
      <c r="BI6" s="624"/>
      <c r="BJ6" s="624"/>
      <c r="BK6" s="624"/>
      <c r="BL6" s="624"/>
      <c r="BM6" s="624"/>
      <c r="BN6" s="625"/>
      <c r="BO6" s="626">
        <v>99.9</v>
      </c>
      <c r="BP6" s="626"/>
      <c r="BQ6" s="626"/>
      <c r="BR6" s="626"/>
      <c r="BS6" s="627">
        <v>13422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77703</v>
      </c>
      <c r="CS6" s="624"/>
      <c r="CT6" s="624"/>
      <c r="CU6" s="624"/>
      <c r="CV6" s="624"/>
      <c r="CW6" s="624"/>
      <c r="CX6" s="624"/>
      <c r="CY6" s="625"/>
      <c r="CZ6" s="617">
        <v>0.9</v>
      </c>
      <c r="DA6" s="618"/>
      <c r="DB6" s="618"/>
      <c r="DC6" s="634"/>
      <c r="DD6" s="632" t="s">
        <v>122</v>
      </c>
      <c r="DE6" s="624"/>
      <c r="DF6" s="624"/>
      <c r="DG6" s="624"/>
      <c r="DH6" s="624"/>
      <c r="DI6" s="624"/>
      <c r="DJ6" s="624"/>
      <c r="DK6" s="624"/>
      <c r="DL6" s="624"/>
      <c r="DM6" s="624"/>
      <c r="DN6" s="624"/>
      <c r="DO6" s="624"/>
      <c r="DP6" s="625"/>
      <c r="DQ6" s="632">
        <v>77703</v>
      </c>
      <c r="DR6" s="624"/>
      <c r="DS6" s="624"/>
      <c r="DT6" s="624"/>
      <c r="DU6" s="624"/>
      <c r="DV6" s="624"/>
      <c r="DW6" s="624"/>
      <c r="DX6" s="624"/>
      <c r="DY6" s="624"/>
      <c r="DZ6" s="624"/>
      <c r="EA6" s="624"/>
      <c r="EB6" s="624"/>
      <c r="EC6" s="633"/>
    </row>
    <row r="7" spans="2:143" ht="11.25" customHeight="1">
      <c r="B7" s="620" t="s">
        <v>223</v>
      </c>
      <c r="C7" s="621"/>
      <c r="D7" s="621"/>
      <c r="E7" s="621"/>
      <c r="F7" s="621"/>
      <c r="G7" s="621"/>
      <c r="H7" s="621"/>
      <c r="I7" s="621"/>
      <c r="J7" s="621"/>
      <c r="K7" s="621"/>
      <c r="L7" s="621"/>
      <c r="M7" s="621"/>
      <c r="N7" s="621"/>
      <c r="O7" s="621"/>
      <c r="P7" s="621"/>
      <c r="Q7" s="622"/>
      <c r="R7" s="623">
        <v>302</v>
      </c>
      <c r="S7" s="624"/>
      <c r="T7" s="624"/>
      <c r="U7" s="624"/>
      <c r="V7" s="624"/>
      <c r="W7" s="624"/>
      <c r="X7" s="624"/>
      <c r="Y7" s="625"/>
      <c r="Z7" s="626">
        <v>0</v>
      </c>
      <c r="AA7" s="626"/>
      <c r="AB7" s="626"/>
      <c r="AC7" s="626"/>
      <c r="AD7" s="627">
        <v>302</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374211</v>
      </c>
      <c r="BH7" s="624"/>
      <c r="BI7" s="624"/>
      <c r="BJ7" s="624"/>
      <c r="BK7" s="624"/>
      <c r="BL7" s="624"/>
      <c r="BM7" s="624"/>
      <c r="BN7" s="625"/>
      <c r="BO7" s="626">
        <v>38.6</v>
      </c>
      <c r="BP7" s="626"/>
      <c r="BQ7" s="626"/>
      <c r="BR7" s="626"/>
      <c r="BS7" s="627">
        <v>13422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985292</v>
      </c>
      <c r="CS7" s="624"/>
      <c r="CT7" s="624"/>
      <c r="CU7" s="624"/>
      <c r="CV7" s="624"/>
      <c r="CW7" s="624"/>
      <c r="CX7" s="624"/>
      <c r="CY7" s="625"/>
      <c r="CZ7" s="626">
        <v>11</v>
      </c>
      <c r="DA7" s="626"/>
      <c r="DB7" s="626"/>
      <c r="DC7" s="626"/>
      <c r="DD7" s="632">
        <v>76832</v>
      </c>
      <c r="DE7" s="624"/>
      <c r="DF7" s="624"/>
      <c r="DG7" s="624"/>
      <c r="DH7" s="624"/>
      <c r="DI7" s="624"/>
      <c r="DJ7" s="624"/>
      <c r="DK7" s="624"/>
      <c r="DL7" s="624"/>
      <c r="DM7" s="624"/>
      <c r="DN7" s="624"/>
      <c r="DO7" s="624"/>
      <c r="DP7" s="625"/>
      <c r="DQ7" s="632">
        <v>759709</v>
      </c>
      <c r="DR7" s="624"/>
      <c r="DS7" s="624"/>
      <c r="DT7" s="624"/>
      <c r="DU7" s="624"/>
      <c r="DV7" s="624"/>
      <c r="DW7" s="624"/>
      <c r="DX7" s="624"/>
      <c r="DY7" s="624"/>
      <c r="DZ7" s="624"/>
      <c r="EA7" s="624"/>
      <c r="EB7" s="624"/>
      <c r="EC7" s="633"/>
    </row>
    <row r="8" spans="2:143" ht="11.25" customHeight="1">
      <c r="B8" s="620" t="s">
        <v>226</v>
      </c>
      <c r="C8" s="621"/>
      <c r="D8" s="621"/>
      <c r="E8" s="621"/>
      <c r="F8" s="621"/>
      <c r="G8" s="621"/>
      <c r="H8" s="621"/>
      <c r="I8" s="621"/>
      <c r="J8" s="621"/>
      <c r="K8" s="621"/>
      <c r="L8" s="621"/>
      <c r="M8" s="621"/>
      <c r="N8" s="621"/>
      <c r="O8" s="621"/>
      <c r="P8" s="621"/>
      <c r="Q8" s="622"/>
      <c r="R8" s="623">
        <v>2794</v>
      </c>
      <c r="S8" s="624"/>
      <c r="T8" s="624"/>
      <c r="U8" s="624"/>
      <c r="V8" s="624"/>
      <c r="W8" s="624"/>
      <c r="X8" s="624"/>
      <c r="Y8" s="625"/>
      <c r="Z8" s="626">
        <v>0</v>
      </c>
      <c r="AA8" s="626"/>
      <c r="AB8" s="626"/>
      <c r="AC8" s="626"/>
      <c r="AD8" s="627">
        <v>2794</v>
      </c>
      <c r="AE8" s="627"/>
      <c r="AF8" s="627"/>
      <c r="AG8" s="627"/>
      <c r="AH8" s="627"/>
      <c r="AI8" s="627"/>
      <c r="AJ8" s="627"/>
      <c r="AK8" s="627"/>
      <c r="AL8" s="628">
        <v>0</v>
      </c>
      <c r="AM8" s="629"/>
      <c r="AN8" s="629"/>
      <c r="AO8" s="630"/>
      <c r="AP8" s="620" t="s">
        <v>227</v>
      </c>
      <c r="AQ8" s="621"/>
      <c r="AR8" s="621"/>
      <c r="AS8" s="621"/>
      <c r="AT8" s="621"/>
      <c r="AU8" s="621"/>
      <c r="AV8" s="621"/>
      <c r="AW8" s="621"/>
      <c r="AX8" s="621"/>
      <c r="AY8" s="621"/>
      <c r="AZ8" s="621"/>
      <c r="BA8" s="621"/>
      <c r="BB8" s="621"/>
      <c r="BC8" s="621"/>
      <c r="BD8" s="621"/>
      <c r="BE8" s="621"/>
      <c r="BF8" s="622"/>
      <c r="BG8" s="623">
        <v>11209</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1765762</v>
      </c>
      <c r="CS8" s="624"/>
      <c r="CT8" s="624"/>
      <c r="CU8" s="624"/>
      <c r="CV8" s="624"/>
      <c r="CW8" s="624"/>
      <c r="CX8" s="624"/>
      <c r="CY8" s="625"/>
      <c r="CZ8" s="626">
        <v>19.600000000000001</v>
      </c>
      <c r="DA8" s="626"/>
      <c r="DB8" s="626"/>
      <c r="DC8" s="626"/>
      <c r="DD8" s="632">
        <v>3122</v>
      </c>
      <c r="DE8" s="624"/>
      <c r="DF8" s="624"/>
      <c r="DG8" s="624"/>
      <c r="DH8" s="624"/>
      <c r="DI8" s="624"/>
      <c r="DJ8" s="624"/>
      <c r="DK8" s="624"/>
      <c r="DL8" s="624"/>
      <c r="DM8" s="624"/>
      <c r="DN8" s="624"/>
      <c r="DO8" s="624"/>
      <c r="DP8" s="625"/>
      <c r="DQ8" s="632">
        <v>1201253</v>
      </c>
      <c r="DR8" s="624"/>
      <c r="DS8" s="624"/>
      <c r="DT8" s="624"/>
      <c r="DU8" s="624"/>
      <c r="DV8" s="624"/>
      <c r="DW8" s="624"/>
      <c r="DX8" s="624"/>
      <c r="DY8" s="624"/>
      <c r="DZ8" s="624"/>
      <c r="EA8" s="624"/>
      <c r="EB8" s="624"/>
      <c r="EC8" s="633"/>
    </row>
    <row r="9" spans="2:143" ht="11.25" customHeight="1">
      <c r="B9" s="620" t="s">
        <v>229</v>
      </c>
      <c r="C9" s="621"/>
      <c r="D9" s="621"/>
      <c r="E9" s="621"/>
      <c r="F9" s="621"/>
      <c r="G9" s="621"/>
      <c r="H9" s="621"/>
      <c r="I9" s="621"/>
      <c r="J9" s="621"/>
      <c r="K9" s="621"/>
      <c r="L9" s="621"/>
      <c r="M9" s="621"/>
      <c r="N9" s="621"/>
      <c r="O9" s="621"/>
      <c r="P9" s="621"/>
      <c r="Q9" s="622"/>
      <c r="R9" s="623">
        <v>3203</v>
      </c>
      <c r="S9" s="624"/>
      <c r="T9" s="624"/>
      <c r="U9" s="624"/>
      <c r="V9" s="624"/>
      <c r="W9" s="624"/>
      <c r="X9" s="624"/>
      <c r="Y9" s="625"/>
      <c r="Z9" s="626">
        <v>0</v>
      </c>
      <c r="AA9" s="626"/>
      <c r="AB9" s="626"/>
      <c r="AC9" s="626"/>
      <c r="AD9" s="627">
        <v>3203</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305894</v>
      </c>
      <c r="BH9" s="624"/>
      <c r="BI9" s="624"/>
      <c r="BJ9" s="624"/>
      <c r="BK9" s="624"/>
      <c r="BL9" s="624"/>
      <c r="BM9" s="624"/>
      <c r="BN9" s="625"/>
      <c r="BO9" s="626">
        <v>31.5</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929484</v>
      </c>
      <c r="CS9" s="624"/>
      <c r="CT9" s="624"/>
      <c r="CU9" s="624"/>
      <c r="CV9" s="624"/>
      <c r="CW9" s="624"/>
      <c r="CX9" s="624"/>
      <c r="CY9" s="625"/>
      <c r="CZ9" s="626">
        <v>10.3</v>
      </c>
      <c r="DA9" s="626"/>
      <c r="DB9" s="626"/>
      <c r="DC9" s="626"/>
      <c r="DD9" s="632">
        <v>820</v>
      </c>
      <c r="DE9" s="624"/>
      <c r="DF9" s="624"/>
      <c r="DG9" s="624"/>
      <c r="DH9" s="624"/>
      <c r="DI9" s="624"/>
      <c r="DJ9" s="624"/>
      <c r="DK9" s="624"/>
      <c r="DL9" s="624"/>
      <c r="DM9" s="624"/>
      <c r="DN9" s="624"/>
      <c r="DO9" s="624"/>
      <c r="DP9" s="625"/>
      <c r="DQ9" s="632">
        <v>812305</v>
      </c>
      <c r="DR9" s="624"/>
      <c r="DS9" s="624"/>
      <c r="DT9" s="624"/>
      <c r="DU9" s="624"/>
      <c r="DV9" s="624"/>
      <c r="DW9" s="624"/>
      <c r="DX9" s="624"/>
      <c r="DY9" s="624"/>
      <c r="DZ9" s="624"/>
      <c r="EA9" s="624"/>
      <c r="EB9" s="624"/>
      <c r="EC9" s="633"/>
    </row>
    <row r="10" spans="2:143" ht="11.25" customHeight="1">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24331</v>
      </c>
      <c r="BH10" s="624"/>
      <c r="BI10" s="624"/>
      <c r="BJ10" s="624"/>
      <c r="BK10" s="624"/>
      <c r="BL10" s="624"/>
      <c r="BM10" s="624"/>
      <c r="BN10" s="625"/>
      <c r="BO10" s="626">
        <v>2.5</v>
      </c>
      <c r="BP10" s="626"/>
      <c r="BQ10" s="626"/>
      <c r="BR10" s="626"/>
      <c r="BS10" s="627">
        <v>4057</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2444</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492</v>
      </c>
      <c r="DR10" s="624"/>
      <c r="DS10" s="624"/>
      <c r="DT10" s="624"/>
      <c r="DU10" s="624"/>
      <c r="DV10" s="624"/>
      <c r="DW10" s="624"/>
      <c r="DX10" s="624"/>
      <c r="DY10" s="624"/>
      <c r="DZ10" s="624"/>
      <c r="EA10" s="624"/>
      <c r="EB10" s="624"/>
      <c r="EC10" s="633"/>
    </row>
    <row r="11" spans="2:143" ht="11.25" customHeight="1">
      <c r="B11" s="620" t="s">
        <v>235</v>
      </c>
      <c r="C11" s="621"/>
      <c r="D11" s="621"/>
      <c r="E11" s="621"/>
      <c r="F11" s="621"/>
      <c r="G11" s="621"/>
      <c r="H11" s="621"/>
      <c r="I11" s="621"/>
      <c r="J11" s="621"/>
      <c r="K11" s="621"/>
      <c r="L11" s="621"/>
      <c r="M11" s="621"/>
      <c r="N11" s="621"/>
      <c r="O11" s="621"/>
      <c r="P11" s="621"/>
      <c r="Q11" s="622"/>
      <c r="R11" s="623">
        <v>173815</v>
      </c>
      <c r="S11" s="624"/>
      <c r="T11" s="624"/>
      <c r="U11" s="624"/>
      <c r="V11" s="624"/>
      <c r="W11" s="624"/>
      <c r="X11" s="624"/>
      <c r="Y11" s="625"/>
      <c r="Z11" s="628">
        <v>1.9</v>
      </c>
      <c r="AA11" s="629"/>
      <c r="AB11" s="629"/>
      <c r="AC11" s="635"/>
      <c r="AD11" s="632">
        <v>173815</v>
      </c>
      <c r="AE11" s="624"/>
      <c r="AF11" s="624"/>
      <c r="AG11" s="624"/>
      <c r="AH11" s="624"/>
      <c r="AI11" s="624"/>
      <c r="AJ11" s="624"/>
      <c r="AK11" s="625"/>
      <c r="AL11" s="628">
        <v>3</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32777</v>
      </c>
      <c r="BH11" s="624"/>
      <c r="BI11" s="624"/>
      <c r="BJ11" s="624"/>
      <c r="BK11" s="624"/>
      <c r="BL11" s="624"/>
      <c r="BM11" s="624"/>
      <c r="BN11" s="625"/>
      <c r="BO11" s="626">
        <v>3.4</v>
      </c>
      <c r="BP11" s="626"/>
      <c r="BQ11" s="626"/>
      <c r="BR11" s="626"/>
      <c r="BS11" s="627">
        <v>9365</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1113201</v>
      </c>
      <c r="CS11" s="624"/>
      <c r="CT11" s="624"/>
      <c r="CU11" s="624"/>
      <c r="CV11" s="624"/>
      <c r="CW11" s="624"/>
      <c r="CX11" s="624"/>
      <c r="CY11" s="625"/>
      <c r="CZ11" s="626">
        <v>12.4</v>
      </c>
      <c r="DA11" s="626"/>
      <c r="DB11" s="626"/>
      <c r="DC11" s="626"/>
      <c r="DD11" s="632">
        <v>220181</v>
      </c>
      <c r="DE11" s="624"/>
      <c r="DF11" s="624"/>
      <c r="DG11" s="624"/>
      <c r="DH11" s="624"/>
      <c r="DI11" s="624"/>
      <c r="DJ11" s="624"/>
      <c r="DK11" s="624"/>
      <c r="DL11" s="624"/>
      <c r="DM11" s="624"/>
      <c r="DN11" s="624"/>
      <c r="DO11" s="624"/>
      <c r="DP11" s="625"/>
      <c r="DQ11" s="632">
        <v>496182</v>
      </c>
      <c r="DR11" s="624"/>
      <c r="DS11" s="624"/>
      <c r="DT11" s="624"/>
      <c r="DU11" s="624"/>
      <c r="DV11" s="624"/>
      <c r="DW11" s="624"/>
      <c r="DX11" s="624"/>
      <c r="DY11" s="624"/>
      <c r="DZ11" s="624"/>
      <c r="EA11" s="624"/>
      <c r="EB11" s="624"/>
      <c r="EC11" s="633"/>
    </row>
    <row r="12" spans="2:143" ht="11.25" customHeight="1">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506244</v>
      </c>
      <c r="BH12" s="624"/>
      <c r="BI12" s="624"/>
      <c r="BJ12" s="624"/>
      <c r="BK12" s="624"/>
      <c r="BL12" s="624"/>
      <c r="BM12" s="624"/>
      <c r="BN12" s="625"/>
      <c r="BO12" s="626">
        <v>52.2</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353777</v>
      </c>
      <c r="CS12" s="624"/>
      <c r="CT12" s="624"/>
      <c r="CU12" s="624"/>
      <c r="CV12" s="624"/>
      <c r="CW12" s="624"/>
      <c r="CX12" s="624"/>
      <c r="CY12" s="625"/>
      <c r="CZ12" s="626">
        <v>3.9</v>
      </c>
      <c r="DA12" s="626"/>
      <c r="DB12" s="626"/>
      <c r="DC12" s="626"/>
      <c r="DD12" s="632">
        <v>27973</v>
      </c>
      <c r="DE12" s="624"/>
      <c r="DF12" s="624"/>
      <c r="DG12" s="624"/>
      <c r="DH12" s="624"/>
      <c r="DI12" s="624"/>
      <c r="DJ12" s="624"/>
      <c r="DK12" s="624"/>
      <c r="DL12" s="624"/>
      <c r="DM12" s="624"/>
      <c r="DN12" s="624"/>
      <c r="DO12" s="624"/>
      <c r="DP12" s="625"/>
      <c r="DQ12" s="632">
        <v>127651</v>
      </c>
      <c r="DR12" s="624"/>
      <c r="DS12" s="624"/>
      <c r="DT12" s="624"/>
      <c r="DU12" s="624"/>
      <c r="DV12" s="624"/>
      <c r="DW12" s="624"/>
      <c r="DX12" s="624"/>
      <c r="DY12" s="624"/>
      <c r="DZ12" s="624"/>
      <c r="EA12" s="624"/>
      <c r="EB12" s="624"/>
      <c r="EC12" s="633"/>
    </row>
    <row r="13" spans="2:143" ht="11.25" customHeight="1">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492762</v>
      </c>
      <c r="BH13" s="624"/>
      <c r="BI13" s="624"/>
      <c r="BJ13" s="624"/>
      <c r="BK13" s="624"/>
      <c r="BL13" s="624"/>
      <c r="BM13" s="624"/>
      <c r="BN13" s="625"/>
      <c r="BO13" s="626">
        <v>50.8</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1000881</v>
      </c>
      <c r="CS13" s="624"/>
      <c r="CT13" s="624"/>
      <c r="CU13" s="624"/>
      <c r="CV13" s="624"/>
      <c r="CW13" s="624"/>
      <c r="CX13" s="624"/>
      <c r="CY13" s="625"/>
      <c r="CZ13" s="626">
        <v>11.1</v>
      </c>
      <c r="DA13" s="626"/>
      <c r="DB13" s="626"/>
      <c r="DC13" s="626"/>
      <c r="DD13" s="632">
        <v>391192</v>
      </c>
      <c r="DE13" s="624"/>
      <c r="DF13" s="624"/>
      <c r="DG13" s="624"/>
      <c r="DH13" s="624"/>
      <c r="DI13" s="624"/>
      <c r="DJ13" s="624"/>
      <c r="DK13" s="624"/>
      <c r="DL13" s="624"/>
      <c r="DM13" s="624"/>
      <c r="DN13" s="624"/>
      <c r="DO13" s="624"/>
      <c r="DP13" s="625"/>
      <c r="DQ13" s="632">
        <v>665597</v>
      </c>
      <c r="DR13" s="624"/>
      <c r="DS13" s="624"/>
      <c r="DT13" s="624"/>
      <c r="DU13" s="624"/>
      <c r="DV13" s="624"/>
      <c r="DW13" s="624"/>
      <c r="DX13" s="624"/>
      <c r="DY13" s="624"/>
      <c r="DZ13" s="624"/>
      <c r="EA13" s="624"/>
      <c r="EB13" s="624"/>
      <c r="EC13" s="633"/>
    </row>
    <row r="14" spans="2:143" ht="11.25" customHeight="1">
      <c r="B14" s="620" t="s">
        <v>244</v>
      </c>
      <c r="C14" s="621"/>
      <c r="D14" s="621"/>
      <c r="E14" s="621"/>
      <c r="F14" s="621"/>
      <c r="G14" s="621"/>
      <c r="H14" s="621"/>
      <c r="I14" s="621"/>
      <c r="J14" s="621"/>
      <c r="K14" s="621"/>
      <c r="L14" s="621"/>
      <c r="M14" s="621"/>
      <c r="N14" s="621"/>
      <c r="O14" s="621"/>
      <c r="P14" s="621"/>
      <c r="Q14" s="622"/>
      <c r="R14" s="623">
        <v>1204</v>
      </c>
      <c r="S14" s="624"/>
      <c r="T14" s="624"/>
      <c r="U14" s="624"/>
      <c r="V14" s="624"/>
      <c r="W14" s="624"/>
      <c r="X14" s="624"/>
      <c r="Y14" s="625"/>
      <c r="Z14" s="626">
        <v>0</v>
      </c>
      <c r="AA14" s="626"/>
      <c r="AB14" s="626"/>
      <c r="AC14" s="626"/>
      <c r="AD14" s="627">
        <v>1204</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21917</v>
      </c>
      <c r="BH14" s="624"/>
      <c r="BI14" s="624"/>
      <c r="BJ14" s="624"/>
      <c r="BK14" s="624"/>
      <c r="BL14" s="624"/>
      <c r="BM14" s="624"/>
      <c r="BN14" s="625"/>
      <c r="BO14" s="626">
        <v>2.2999999999999998</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320754</v>
      </c>
      <c r="CS14" s="624"/>
      <c r="CT14" s="624"/>
      <c r="CU14" s="624"/>
      <c r="CV14" s="624"/>
      <c r="CW14" s="624"/>
      <c r="CX14" s="624"/>
      <c r="CY14" s="625"/>
      <c r="CZ14" s="626">
        <v>3.6</v>
      </c>
      <c r="DA14" s="626"/>
      <c r="DB14" s="626"/>
      <c r="DC14" s="626"/>
      <c r="DD14" s="632">
        <v>45782</v>
      </c>
      <c r="DE14" s="624"/>
      <c r="DF14" s="624"/>
      <c r="DG14" s="624"/>
      <c r="DH14" s="624"/>
      <c r="DI14" s="624"/>
      <c r="DJ14" s="624"/>
      <c r="DK14" s="624"/>
      <c r="DL14" s="624"/>
      <c r="DM14" s="624"/>
      <c r="DN14" s="624"/>
      <c r="DO14" s="624"/>
      <c r="DP14" s="625"/>
      <c r="DQ14" s="632">
        <v>313930</v>
      </c>
      <c r="DR14" s="624"/>
      <c r="DS14" s="624"/>
      <c r="DT14" s="624"/>
      <c r="DU14" s="624"/>
      <c r="DV14" s="624"/>
      <c r="DW14" s="624"/>
      <c r="DX14" s="624"/>
      <c r="DY14" s="624"/>
      <c r="DZ14" s="624"/>
      <c r="EA14" s="624"/>
      <c r="EB14" s="624"/>
      <c r="EC14" s="633"/>
    </row>
    <row r="15" spans="2:143" ht="11.25" customHeight="1">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67045</v>
      </c>
      <c r="BH15" s="624"/>
      <c r="BI15" s="624"/>
      <c r="BJ15" s="624"/>
      <c r="BK15" s="624"/>
      <c r="BL15" s="624"/>
      <c r="BM15" s="624"/>
      <c r="BN15" s="625"/>
      <c r="BO15" s="626">
        <v>6.9</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999601</v>
      </c>
      <c r="CS15" s="624"/>
      <c r="CT15" s="624"/>
      <c r="CU15" s="624"/>
      <c r="CV15" s="624"/>
      <c r="CW15" s="624"/>
      <c r="CX15" s="624"/>
      <c r="CY15" s="625"/>
      <c r="CZ15" s="626">
        <v>11.1</v>
      </c>
      <c r="DA15" s="626"/>
      <c r="DB15" s="626"/>
      <c r="DC15" s="626"/>
      <c r="DD15" s="632">
        <v>172602</v>
      </c>
      <c r="DE15" s="624"/>
      <c r="DF15" s="624"/>
      <c r="DG15" s="624"/>
      <c r="DH15" s="624"/>
      <c r="DI15" s="624"/>
      <c r="DJ15" s="624"/>
      <c r="DK15" s="624"/>
      <c r="DL15" s="624"/>
      <c r="DM15" s="624"/>
      <c r="DN15" s="624"/>
      <c r="DO15" s="624"/>
      <c r="DP15" s="625"/>
      <c r="DQ15" s="632">
        <v>763703</v>
      </c>
      <c r="DR15" s="624"/>
      <c r="DS15" s="624"/>
      <c r="DT15" s="624"/>
      <c r="DU15" s="624"/>
      <c r="DV15" s="624"/>
      <c r="DW15" s="624"/>
      <c r="DX15" s="624"/>
      <c r="DY15" s="624"/>
      <c r="DZ15" s="624"/>
      <c r="EA15" s="624"/>
      <c r="EB15" s="624"/>
      <c r="EC15" s="633"/>
    </row>
    <row r="16" spans="2:143" ht="11.25" customHeight="1">
      <c r="B16" s="620" t="s">
        <v>250</v>
      </c>
      <c r="C16" s="621"/>
      <c r="D16" s="621"/>
      <c r="E16" s="621"/>
      <c r="F16" s="621"/>
      <c r="G16" s="621"/>
      <c r="H16" s="621"/>
      <c r="I16" s="621"/>
      <c r="J16" s="621"/>
      <c r="K16" s="621"/>
      <c r="L16" s="621"/>
      <c r="M16" s="621"/>
      <c r="N16" s="621"/>
      <c r="O16" s="621"/>
      <c r="P16" s="621"/>
      <c r="Q16" s="622"/>
      <c r="R16" s="623">
        <v>14501</v>
      </c>
      <c r="S16" s="624"/>
      <c r="T16" s="624"/>
      <c r="U16" s="624"/>
      <c r="V16" s="624"/>
      <c r="W16" s="624"/>
      <c r="X16" s="624"/>
      <c r="Y16" s="625"/>
      <c r="Z16" s="626">
        <v>0.2</v>
      </c>
      <c r="AA16" s="626"/>
      <c r="AB16" s="626"/>
      <c r="AC16" s="626"/>
      <c r="AD16" s="627">
        <v>14501</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5045</v>
      </c>
      <c r="CS16" s="624"/>
      <c r="CT16" s="624"/>
      <c r="CU16" s="624"/>
      <c r="CV16" s="624"/>
      <c r="CW16" s="624"/>
      <c r="CX16" s="624"/>
      <c r="CY16" s="625"/>
      <c r="CZ16" s="626">
        <v>0.1</v>
      </c>
      <c r="DA16" s="626"/>
      <c r="DB16" s="626"/>
      <c r="DC16" s="626"/>
      <c r="DD16" s="632" t="s">
        <v>122</v>
      </c>
      <c r="DE16" s="624"/>
      <c r="DF16" s="624"/>
      <c r="DG16" s="624"/>
      <c r="DH16" s="624"/>
      <c r="DI16" s="624"/>
      <c r="DJ16" s="624"/>
      <c r="DK16" s="624"/>
      <c r="DL16" s="624"/>
      <c r="DM16" s="624"/>
      <c r="DN16" s="624"/>
      <c r="DO16" s="624"/>
      <c r="DP16" s="625"/>
      <c r="DQ16" s="632">
        <v>101</v>
      </c>
      <c r="DR16" s="624"/>
      <c r="DS16" s="624"/>
      <c r="DT16" s="624"/>
      <c r="DU16" s="624"/>
      <c r="DV16" s="624"/>
      <c r="DW16" s="624"/>
      <c r="DX16" s="624"/>
      <c r="DY16" s="624"/>
      <c r="DZ16" s="624"/>
      <c r="EA16" s="624"/>
      <c r="EB16" s="624"/>
      <c r="EC16" s="633"/>
    </row>
    <row r="17" spans="2:133" ht="11.25" customHeight="1">
      <c r="B17" s="620" t="s">
        <v>253</v>
      </c>
      <c r="C17" s="621"/>
      <c r="D17" s="621"/>
      <c r="E17" s="621"/>
      <c r="F17" s="621"/>
      <c r="G17" s="621"/>
      <c r="H17" s="621"/>
      <c r="I17" s="621"/>
      <c r="J17" s="621"/>
      <c r="K17" s="621"/>
      <c r="L17" s="621"/>
      <c r="M17" s="621"/>
      <c r="N17" s="621"/>
      <c r="O17" s="621"/>
      <c r="P17" s="621"/>
      <c r="Q17" s="622"/>
      <c r="R17" s="623">
        <v>12989</v>
      </c>
      <c r="S17" s="624"/>
      <c r="T17" s="624"/>
      <c r="U17" s="624"/>
      <c r="V17" s="624"/>
      <c r="W17" s="624"/>
      <c r="X17" s="624"/>
      <c r="Y17" s="625"/>
      <c r="Z17" s="626">
        <v>0.1</v>
      </c>
      <c r="AA17" s="626"/>
      <c r="AB17" s="626"/>
      <c r="AC17" s="626"/>
      <c r="AD17" s="627">
        <v>12989</v>
      </c>
      <c r="AE17" s="627"/>
      <c r="AF17" s="627"/>
      <c r="AG17" s="627"/>
      <c r="AH17" s="627"/>
      <c r="AI17" s="627"/>
      <c r="AJ17" s="627"/>
      <c r="AK17" s="627"/>
      <c r="AL17" s="628">
        <v>0.2</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1440839</v>
      </c>
      <c r="CS17" s="624"/>
      <c r="CT17" s="624"/>
      <c r="CU17" s="624"/>
      <c r="CV17" s="624"/>
      <c r="CW17" s="624"/>
      <c r="CX17" s="624"/>
      <c r="CY17" s="625"/>
      <c r="CZ17" s="626">
        <v>16</v>
      </c>
      <c r="DA17" s="626"/>
      <c r="DB17" s="626"/>
      <c r="DC17" s="626"/>
      <c r="DD17" s="632" t="s">
        <v>122</v>
      </c>
      <c r="DE17" s="624"/>
      <c r="DF17" s="624"/>
      <c r="DG17" s="624"/>
      <c r="DH17" s="624"/>
      <c r="DI17" s="624"/>
      <c r="DJ17" s="624"/>
      <c r="DK17" s="624"/>
      <c r="DL17" s="624"/>
      <c r="DM17" s="624"/>
      <c r="DN17" s="624"/>
      <c r="DO17" s="624"/>
      <c r="DP17" s="625"/>
      <c r="DQ17" s="632">
        <v>1353086</v>
      </c>
      <c r="DR17" s="624"/>
      <c r="DS17" s="624"/>
      <c r="DT17" s="624"/>
      <c r="DU17" s="624"/>
      <c r="DV17" s="624"/>
      <c r="DW17" s="624"/>
      <c r="DX17" s="624"/>
      <c r="DY17" s="624"/>
      <c r="DZ17" s="624"/>
      <c r="EA17" s="624"/>
      <c r="EB17" s="624"/>
      <c r="EC17" s="633"/>
    </row>
    <row r="18" spans="2:133" ht="11.25" customHeight="1">
      <c r="B18" s="620" t="s">
        <v>256</v>
      </c>
      <c r="C18" s="621"/>
      <c r="D18" s="621"/>
      <c r="E18" s="621"/>
      <c r="F18" s="621"/>
      <c r="G18" s="621"/>
      <c r="H18" s="621"/>
      <c r="I18" s="621"/>
      <c r="J18" s="621"/>
      <c r="K18" s="621"/>
      <c r="L18" s="621"/>
      <c r="M18" s="621"/>
      <c r="N18" s="621"/>
      <c r="O18" s="621"/>
      <c r="P18" s="621"/>
      <c r="Q18" s="622"/>
      <c r="R18" s="623">
        <v>3001</v>
      </c>
      <c r="S18" s="624"/>
      <c r="T18" s="624"/>
      <c r="U18" s="624"/>
      <c r="V18" s="624"/>
      <c r="W18" s="624"/>
      <c r="X18" s="624"/>
      <c r="Y18" s="625"/>
      <c r="Z18" s="626">
        <v>0</v>
      </c>
      <c r="AA18" s="626"/>
      <c r="AB18" s="626"/>
      <c r="AC18" s="626"/>
      <c r="AD18" s="627">
        <v>3001</v>
      </c>
      <c r="AE18" s="627"/>
      <c r="AF18" s="627"/>
      <c r="AG18" s="627"/>
      <c r="AH18" s="627"/>
      <c r="AI18" s="627"/>
      <c r="AJ18" s="627"/>
      <c r="AK18" s="627"/>
      <c r="AL18" s="628">
        <v>0.1</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c r="B19" s="620" t="s">
        <v>259</v>
      </c>
      <c r="C19" s="621"/>
      <c r="D19" s="621"/>
      <c r="E19" s="621"/>
      <c r="F19" s="621"/>
      <c r="G19" s="621"/>
      <c r="H19" s="621"/>
      <c r="I19" s="621"/>
      <c r="J19" s="621"/>
      <c r="K19" s="621"/>
      <c r="L19" s="621"/>
      <c r="M19" s="621"/>
      <c r="N19" s="621"/>
      <c r="O19" s="621"/>
      <c r="P19" s="621"/>
      <c r="Q19" s="622"/>
      <c r="R19" s="623">
        <v>2693</v>
      </c>
      <c r="S19" s="624"/>
      <c r="T19" s="624"/>
      <c r="U19" s="624"/>
      <c r="V19" s="624"/>
      <c r="W19" s="624"/>
      <c r="X19" s="624"/>
      <c r="Y19" s="625"/>
      <c r="Z19" s="626">
        <v>0</v>
      </c>
      <c r="AA19" s="626"/>
      <c r="AB19" s="626"/>
      <c r="AC19" s="626"/>
      <c r="AD19" s="627">
        <v>2693</v>
      </c>
      <c r="AE19" s="627"/>
      <c r="AF19" s="627"/>
      <c r="AG19" s="627"/>
      <c r="AH19" s="627"/>
      <c r="AI19" s="627"/>
      <c r="AJ19" s="627"/>
      <c r="AK19" s="627"/>
      <c r="AL19" s="628">
        <v>0</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754</v>
      </c>
      <c r="BH19" s="624"/>
      <c r="BI19" s="624"/>
      <c r="BJ19" s="624"/>
      <c r="BK19" s="624"/>
      <c r="BL19" s="624"/>
      <c r="BM19" s="624"/>
      <c r="BN19" s="625"/>
      <c r="BO19" s="626">
        <v>0.1</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c r="B20" s="636" t="s">
        <v>262</v>
      </c>
      <c r="C20" s="637"/>
      <c r="D20" s="637"/>
      <c r="E20" s="637"/>
      <c r="F20" s="637"/>
      <c r="G20" s="637"/>
      <c r="H20" s="637"/>
      <c r="I20" s="637"/>
      <c r="J20" s="637"/>
      <c r="K20" s="637"/>
      <c r="L20" s="637"/>
      <c r="M20" s="637"/>
      <c r="N20" s="637"/>
      <c r="O20" s="637"/>
      <c r="P20" s="637"/>
      <c r="Q20" s="638"/>
      <c r="R20" s="623">
        <v>308</v>
      </c>
      <c r="S20" s="624"/>
      <c r="T20" s="624"/>
      <c r="U20" s="624"/>
      <c r="V20" s="624"/>
      <c r="W20" s="624"/>
      <c r="X20" s="624"/>
      <c r="Y20" s="625"/>
      <c r="Z20" s="626">
        <v>0</v>
      </c>
      <c r="AA20" s="626"/>
      <c r="AB20" s="626"/>
      <c r="AC20" s="626"/>
      <c r="AD20" s="627">
        <v>308</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754</v>
      </c>
      <c r="BH20" s="624"/>
      <c r="BI20" s="624"/>
      <c r="BJ20" s="624"/>
      <c r="BK20" s="624"/>
      <c r="BL20" s="624"/>
      <c r="BM20" s="624"/>
      <c r="BN20" s="625"/>
      <c r="BO20" s="626">
        <v>0.1</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8994783</v>
      </c>
      <c r="CS20" s="624"/>
      <c r="CT20" s="624"/>
      <c r="CU20" s="624"/>
      <c r="CV20" s="624"/>
      <c r="CW20" s="624"/>
      <c r="CX20" s="624"/>
      <c r="CY20" s="625"/>
      <c r="CZ20" s="626">
        <v>100</v>
      </c>
      <c r="DA20" s="626"/>
      <c r="DB20" s="626"/>
      <c r="DC20" s="626"/>
      <c r="DD20" s="632">
        <v>938504</v>
      </c>
      <c r="DE20" s="624"/>
      <c r="DF20" s="624"/>
      <c r="DG20" s="624"/>
      <c r="DH20" s="624"/>
      <c r="DI20" s="624"/>
      <c r="DJ20" s="624"/>
      <c r="DK20" s="624"/>
      <c r="DL20" s="624"/>
      <c r="DM20" s="624"/>
      <c r="DN20" s="624"/>
      <c r="DO20" s="624"/>
      <c r="DP20" s="625"/>
      <c r="DQ20" s="632">
        <v>6571712</v>
      </c>
      <c r="DR20" s="624"/>
      <c r="DS20" s="624"/>
      <c r="DT20" s="624"/>
      <c r="DU20" s="624"/>
      <c r="DV20" s="624"/>
      <c r="DW20" s="624"/>
      <c r="DX20" s="624"/>
      <c r="DY20" s="624"/>
      <c r="DZ20" s="624"/>
      <c r="EA20" s="624"/>
      <c r="EB20" s="624"/>
      <c r="EC20" s="633"/>
    </row>
    <row r="21" spans="2:133" ht="11.25" customHeight="1">
      <c r="B21" s="620" t="s">
        <v>265</v>
      </c>
      <c r="C21" s="621"/>
      <c r="D21" s="621"/>
      <c r="E21" s="621"/>
      <c r="F21" s="621"/>
      <c r="G21" s="621"/>
      <c r="H21" s="621"/>
      <c r="I21" s="621"/>
      <c r="J21" s="621"/>
      <c r="K21" s="621"/>
      <c r="L21" s="621"/>
      <c r="M21" s="621"/>
      <c r="N21" s="621"/>
      <c r="O21" s="621"/>
      <c r="P21" s="621"/>
      <c r="Q21" s="622"/>
      <c r="R21" s="623">
        <v>4900351</v>
      </c>
      <c r="S21" s="624"/>
      <c r="T21" s="624"/>
      <c r="U21" s="624"/>
      <c r="V21" s="624"/>
      <c r="W21" s="624"/>
      <c r="X21" s="624"/>
      <c r="Y21" s="625"/>
      <c r="Z21" s="626">
        <v>53.7</v>
      </c>
      <c r="AA21" s="626"/>
      <c r="AB21" s="626"/>
      <c r="AC21" s="626"/>
      <c r="AD21" s="627">
        <v>4441077</v>
      </c>
      <c r="AE21" s="627"/>
      <c r="AF21" s="627"/>
      <c r="AG21" s="627"/>
      <c r="AH21" s="627"/>
      <c r="AI21" s="627"/>
      <c r="AJ21" s="627"/>
      <c r="AK21" s="627"/>
      <c r="AL21" s="628">
        <v>76.2</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754</v>
      </c>
      <c r="BH21" s="624"/>
      <c r="BI21" s="624"/>
      <c r="BJ21" s="624"/>
      <c r="BK21" s="624"/>
      <c r="BL21" s="624"/>
      <c r="BM21" s="624"/>
      <c r="BN21" s="625"/>
      <c r="BO21" s="626">
        <v>0.1</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c r="B22" s="620" t="s">
        <v>267</v>
      </c>
      <c r="C22" s="621"/>
      <c r="D22" s="621"/>
      <c r="E22" s="621"/>
      <c r="F22" s="621"/>
      <c r="G22" s="621"/>
      <c r="H22" s="621"/>
      <c r="I22" s="621"/>
      <c r="J22" s="621"/>
      <c r="K22" s="621"/>
      <c r="L22" s="621"/>
      <c r="M22" s="621"/>
      <c r="N22" s="621"/>
      <c r="O22" s="621"/>
      <c r="P22" s="621"/>
      <c r="Q22" s="622"/>
      <c r="R22" s="623">
        <v>4441077</v>
      </c>
      <c r="S22" s="624"/>
      <c r="T22" s="624"/>
      <c r="U22" s="624"/>
      <c r="V22" s="624"/>
      <c r="W22" s="624"/>
      <c r="X22" s="624"/>
      <c r="Y22" s="625"/>
      <c r="Z22" s="626">
        <v>48.7</v>
      </c>
      <c r="AA22" s="626"/>
      <c r="AB22" s="626"/>
      <c r="AC22" s="626"/>
      <c r="AD22" s="627">
        <v>4441077</v>
      </c>
      <c r="AE22" s="627"/>
      <c r="AF22" s="627"/>
      <c r="AG22" s="627"/>
      <c r="AH22" s="627"/>
      <c r="AI22" s="627"/>
      <c r="AJ22" s="627"/>
      <c r="AK22" s="627"/>
      <c r="AL22" s="628">
        <v>76.2</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270</v>
      </c>
      <c r="C23" s="621"/>
      <c r="D23" s="621"/>
      <c r="E23" s="621"/>
      <c r="F23" s="621"/>
      <c r="G23" s="621"/>
      <c r="H23" s="621"/>
      <c r="I23" s="621"/>
      <c r="J23" s="621"/>
      <c r="K23" s="621"/>
      <c r="L23" s="621"/>
      <c r="M23" s="621"/>
      <c r="N23" s="621"/>
      <c r="O23" s="621"/>
      <c r="P23" s="621"/>
      <c r="Q23" s="622"/>
      <c r="R23" s="623">
        <v>459274</v>
      </c>
      <c r="S23" s="624"/>
      <c r="T23" s="624"/>
      <c r="U23" s="624"/>
      <c r="V23" s="624"/>
      <c r="W23" s="624"/>
      <c r="X23" s="624"/>
      <c r="Y23" s="625"/>
      <c r="Z23" s="626">
        <v>5</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3662408</v>
      </c>
      <c r="CS24" s="613"/>
      <c r="CT24" s="613"/>
      <c r="CU24" s="613"/>
      <c r="CV24" s="613"/>
      <c r="CW24" s="613"/>
      <c r="CX24" s="613"/>
      <c r="CY24" s="614"/>
      <c r="CZ24" s="617">
        <v>40.700000000000003</v>
      </c>
      <c r="DA24" s="618"/>
      <c r="DB24" s="618"/>
      <c r="DC24" s="634"/>
      <c r="DD24" s="655">
        <v>3115319</v>
      </c>
      <c r="DE24" s="613"/>
      <c r="DF24" s="613"/>
      <c r="DG24" s="613"/>
      <c r="DH24" s="613"/>
      <c r="DI24" s="613"/>
      <c r="DJ24" s="613"/>
      <c r="DK24" s="614"/>
      <c r="DL24" s="655">
        <v>2978216</v>
      </c>
      <c r="DM24" s="613"/>
      <c r="DN24" s="613"/>
      <c r="DO24" s="613"/>
      <c r="DP24" s="613"/>
      <c r="DQ24" s="613"/>
      <c r="DR24" s="613"/>
      <c r="DS24" s="613"/>
      <c r="DT24" s="613"/>
      <c r="DU24" s="613"/>
      <c r="DV24" s="614"/>
      <c r="DW24" s="617">
        <v>50.9</v>
      </c>
      <c r="DX24" s="618"/>
      <c r="DY24" s="618"/>
      <c r="DZ24" s="618"/>
      <c r="EA24" s="618"/>
      <c r="EB24" s="618"/>
      <c r="EC24" s="619"/>
    </row>
    <row r="25" spans="2:133" ht="11.25" customHeight="1">
      <c r="B25" s="620" t="s">
        <v>280</v>
      </c>
      <c r="C25" s="621"/>
      <c r="D25" s="621"/>
      <c r="E25" s="621"/>
      <c r="F25" s="621"/>
      <c r="G25" s="621"/>
      <c r="H25" s="621"/>
      <c r="I25" s="621"/>
      <c r="J25" s="621"/>
      <c r="K25" s="621"/>
      <c r="L25" s="621"/>
      <c r="M25" s="621"/>
      <c r="N25" s="621"/>
      <c r="O25" s="621"/>
      <c r="P25" s="621"/>
      <c r="Q25" s="622"/>
      <c r="R25" s="623">
        <v>6277602</v>
      </c>
      <c r="S25" s="624"/>
      <c r="T25" s="624"/>
      <c r="U25" s="624"/>
      <c r="V25" s="624"/>
      <c r="W25" s="624"/>
      <c r="X25" s="624"/>
      <c r="Y25" s="625"/>
      <c r="Z25" s="626">
        <v>68.8</v>
      </c>
      <c r="AA25" s="626"/>
      <c r="AB25" s="626"/>
      <c r="AC25" s="626"/>
      <c r="AD25" s="627">
        <v>5818328</v>
      </c>
      <c r="AE25" s="627"/>
      <c r="AF25" s="627"/>
      <c r="AG25" s="627"/>
      <c r="AH25" s="627"/>
      <c r="AI25" s="627"/>
      <c r="AJ25" s="627"/>
      <c r="AK25" s="627"/>
      <c r="AL25" s="628">
        <v>99.8</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1598996</v>
      </c>
      <c r="CS25" s="656"/>
      <c r="CT25" s="656"/>
      <c r="CU25" s="656"/>
      <c r="CV25" s="656"/>
      <c r="CW25" s="656"/>
      <c r="CX25" s="656"/>
      <c r="CY25" s="657"/>
      <c r="CZ25" s="628">
        <v>17.8</v>
      </c>
      <c r="DA25" s="653"/>
      <c r="DB25" s="653"/>
      <c r="DC25" s="658"/>
      <c r="DD25" s="632">
        <v>1495395</v>
      </c>
      <c r="DE25" s="656"/>
      <c r="DF25" s="656"/>
      <c r="DG25" s="656"/>
      <c r="DH25" s="656"/>
      <c r="DI25" s="656"/>
      <c r="DJ25" s="656"/>
      <c r="DK25" s="657"/>
      <c r="DL25" s="632">
        <v>1472773</v>
      </c>
      <c r="DM25" s="656"/>
      <c r="DN25" s="656"/>
      <c r="DO25" s="656"/>
      <c r="DP25" s="656"/>
      <c r="DQ25" s="656"/>
      <c r="DR25" s="656"/>
      <c r="DS25" s="656"/>
      <c r="DT25" s="656"/>
      <c r="DU25" s="656"/>
      <c r="DV25" s="657"/>
      <c r="DW25" s="628">
        <v>25.2</v>
      </c>
      <c r="DX25" s="653"/>
      <c r="DY25" s="653"/>
      <c r="DZ25" s="653"/>
      <c r="EA25" s="653"/>
      <c r="EB25" s="653"/>
      <c r="EC25" s="654"/>
    </row>
    <row r="26" spans="2:133" ht="11.25" customHeight="1">
      <c r="B26" s="620" t="s">
        <v>283</v>
      </c>
      <c r="C26" s="621"/>
      <c r="D26" s="621"/>
      <c r="E26" s="621"/>
      <c r="F26" s="621"/>
      <c r="G26" s="621"/>
      <c r="H26" s="621"/>
      <c r="I26" s="621"/>
      <c r="J26" s="621"/>
      <c r="K26" s="621"/>
      <c r="L26" s="621"/>
      <c r="M26" s="621"/>
      <c r="N26" s="621"/>
      <c r="O26" s="621"/>
      <c r="P26" s="621"/>
      <c r="Q26" s="622"/>
      <c r="R26" s="623">
        <v>959</v>
      </c>
      <c r="S26" s="624"/>
      <c r="T26" s="624"/>
      <c r="U26" s="624"/>
      <c r="V26" s="624"/>
      <c r="W26" s="624"/>
      <c r="X26" s="624"/>
      <c r="Y26" s="625"/>
      <c r="Z26" s="626">
        <v>0</v>
      </c>
      <c r="AA26" s="626"/>
      <c r="AB26" s="626"/>
      <c r="AC26" s="626"/>
      <c r="AD26" s="627">
        <v>959</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918584</v>
      </c>
      <c r="CS26" s="624"/>
      <c r="CT26" s="624"/>
      <c r="CU26" s="624"/>
      <c r="CV26" s="624"/>
      <c r="CW26" s="624"/>
      <c r="CX26" s="624"/>
      <c r="CY26" s="625"/>
      <c r="CZ26" s="628">
        <v>10.199999999999999</v>
      </c>
      <c r="DA26" s="653"/>
      <c r="DB26" s="653"/>
      <c r="DC26" s="658"/>
      <c r="DD26" s="632">
        <v>911248</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c r="B27" s="620" t="s">
        <v>286</v>
      </c>
      <c r="C27" s="621"/>
      <c r="D27" s="621"/>
      <c r="E27" s="621"/>
      <c r="F27" s="621"/>
      <c r="G27" s="621"/>
      <c r="H27" s="621"/>
      <c r="I27" s="621"/>
      <c r="J27" s="621"/>
      <c r="K27" s="621"/>
      <c r="L27" s="621"/>
      <c r="M27" s="621"/>
      <c r="N27" s="621"/>
      <c r="O27" s="621"/>
      <c r="P27" s="621"/>
      <c r="Q27" s="622"/>
      <c r="R27" s="623">
        <v>69574</v>
      </c>
      <c r="S27" s="624"/>
      <c r="T27" s="624"/>
      <c r="U27" s="624"/>
      <c r="V27" s="624"/>
      <c r="W27" s="624"/>
      <c r="X27" s="624"/>
      <c r="Y27" s="625"/>
      <c r="Z27" s="626">
        <v>0.8</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970171</v>
      </c>
      <c r="BH27" s="624"/>
      <c r="BI27" s="624"/>
      <c r="BJ27" s="624"/>
      <c r="BK27" s="624"/>
      <c r="BL27" s="624"/>
      <c r="BM27" s="624"/>
      <c r="BN27" s="625"/>
      <c r="BO27" s="626">
        <v>100</v>
      </c>
      <c r="BP27" s="626"/>
      <c r="BQ27" s="626"/>
      <c r="BR27" s="626"/>
      <c r="BS27" s="627">
        <v>13422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622573</v>
      </c>
      <c r="CS27" s="656"/>
      <c r="CT27" s="656"/>
      <c r="CU27" s="656"/>
      <c r="CV27" s="656"/>
      <c r="CW27" s="656"/>
      <c r="CX27" s="656"/>
      <c r="CY27" s="657"/>
      <c r="CZ27" s="628">
        <v>6.9</v>
      </c>
      <c r="DA27" s="653"/>
      <c r="DB27" s="653"/>
      <c r="DC27" s="658"/>
      <c r="DD27" s="632">
        <v>266838</v>
      </c>
      <c r="DE27" s="656"/>
      <c r="DF27" s="656"/>
      <c r="DG27" s="656"/>
      <c r="DH27" s="656"/>
      <c r="DI27" s="656"/>
      <c r="DJ27" s="656"/>
      <c r="DK27" s="657"/>
      <c r="DL27" s="632">
        <v>152357</v>
      </c>
      <c r="DM27" s="656"/>
      <c r="DN27" s="656"/>
      <c r="DO27" s="656"/>
      <c r="DP27" s="656"/>
      <c r="DQ27" s="656"/>
      <c r="DR27" s="656"/>
      <c r="DS27" s="656"/>
      <c r="DT27" s="656"/>
      <c r="DU27" s="656"/>
      <c r="DV27" s="657"/>
      <c r="DW27" s="628">
        <v>2.6</v>
      </c>
      <c r="DX27" s="653"/>
      <c r="DY27" s="653"/>
      <c r="DZ27" s="653"/>
      <c r="EA27" s="653"/>
      <c r="EB27" s="653"/>
      <c r="EC27" s="654"/>
    </row>
    <row r="28" spans="2:133" ht="11.25" customHeight="1">
      <c r="B28" s="620" t="s">
        <v>289</v>
      </c>
      <c r="C28" s="621"/>
      <c r="D28" s="621"/>
      <c r="E28" s="621"/>
      <c r="F28" s="621"/>
      <c r="G28" s="621"/>
      <c r="H28" s="621"/>
      <c r="I28" s="621"/>
      <c r="J28" s="621"/>
      <c r="K28" s="621"/>
      <c r="L28" s="621"/>
      <c r="M28" s="621"/>
      <c r="N28" s="621"/>
      <c r="O28" s="621"/>
      <c r="P28" s="621"/>
      <c r="Q28" s="622"/>
      <c r="R28" s="623">
        <v>141239</v>
      </c>
      <c r="S28" s="624"/>
      <c r="T28" s="624"/>
      <c r="U28" s="624"/>
      <c r="V28" s="624"/>
      <c r="W28" s="624"/>
      <c r="X28" s="624"/>
      <c r="Y28" s="625"/>
      <c r="Z28" s="626">
        <v>1.5</v>
      </c>
      <c r="AA28" s="626"/>
      <c r="AB28" s="626"/>
      <c r="AC28" s="626"/>
      <c r="AD28" s="627">
        <v>1609</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1440839</v>
      </c>
      <c r="CS28" s="624"/>
      <c r="CT28" s="624"/>
      <c r="CU28" s="624"/>
      <c r="CV28" s="624"/>
      <c r="CW28" s="624"/>
      <c r="CX28" s="624"/>
      <c r="CY28" s="625"/>
      <c r="CZ28" s="628">
        <v>16</v>
      </c>
      <c r="DA28" s="653"/>
      <c r="DB28" s="653"/>
      <c r="DC28" s="658"/>
      <c r="DD28" s="632">
        <v>1353086</v>
      </c>
      <c r="DE28" s="624"/>
      <c r="DF28" s="624"/>
      <c r="DG28" s="624"/>
      <c r="DH28" s="624"/>
      <c r="DI28" s="624"/>
      <c r="DJ28" s="624"/>
      <c r="DK28" s="625"/>
      <c r="DL28" s="632">
        <v>1353086</v>
      </c>
      <c r="DM28" s="624"/>
      <c r="DN28" s="624"/>
      <c r="DO28" s="624"/>
      <c r="DP28" s="624"/>
      <c r="DQ28" s="624"/>
      <c r="DR28" s="624"/>
      <c r="DS28" s="624"/>
      <c r="DT28" s="624"/>
      <c r="DU28" s="624"/>
      <c r="DV28" s="625"/>
      <c r="DW28" s="628">
        <v>23.1</v>
      </c>
      <c r="DX28" s="653"/>
      <c r="DY28" s="653"/>
      <c r="DZ28" s="653"/>
      <c r="EA28" s="653"/>
      <c r="EB28" s="653"/>
      <c r="EC28" s="654"/>
    </row>
    <row r="29" spans="2:133" ht="11.25" customHeight="1">
      <c r="B29" s="620" t="s">
        <v>291</v>
      </c>
      <c r="C29" s="621"/>
      <c r="D29" s="621"/>
      <c r="E29" s="621"/>
      <c r="F29" s="621"/>
      <c r="G29" s="621"/>
      <c r="H29" s="621"/>
      <c r="I29" s="621"/>
      <c r="J29" s="621"/>
      <c r="K29" s="621"/>
      <c r="L29" s="621"/>
      <c r="M29" s="621"/>
      <c r="N29" s="621"/>
      <c r="O29" s="621"/>
      <c r="P29" s="621"/>
      <c r="Q29" s="622"/>
      <c r="R29" s="623">
        <v>25536</v>
      </c>
      <c r="S29" s="624"/>
      <c r="T29" s="624"/>
      <c r="U29" s="624"/>
      <c r="V29" s="624"/>
      <c r="W29" s="624"/>
      <c r="X29" s="624"/>
      <c r="Y29" s="625"/>
      <c r="Z29" s="626">
        <v>0.3</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1440830</v>
      </c>
      <c r="CS29" s="656"/>
      <c r="CT29" s="656"/>
      <c r="CU29" s="656"/>
      <c r="CV29" s="656"/>
      <c r="CW29" s="656"/>
      <c r="CX29" s="656"/>
      <c r="CY29" s="657"/>
      <c r="CZ29" s="628">
        <v>16</v>
      </c>
      <c r="DA29" s="653"/>
      <c r="DB29" s="653"/>
      <c r="DC29" s="658"/>
      <c r="DD29" s="632">
        <v>1353077</v>
      </c>
      <c r="DE29" s="656"/>
      <c r="DF29" s="656"/>
      <c r="DG29" s="656"/>
      <c r="DH29" s="656"/>
      <c r="DI29" s="656"/>
      <c r="DJ29" s="656"/>
      <c r="DK29" s="657"/>
      <c r="DL29" s="632">
        <v>1353077</v>
      </c>
      <c r="DM29" s="656"/>
      <c r="DN29" s="656"/>
      <c r="DO29" s="656"/>
      <c r="DP29" s="656"/>
      <c r="DQ29" s="656"/>
      <c r="DR29" s="656"/>
      <c r="DS29" s="656"/>
      <c r="DT29" s="656"/>
      <c r="DU29" s="656"/>
      <c r="DV29" s="657"/>
      <c r="DW29" s="628">
        <v>23.1</v>
      </c>
      <c r="DX29" s="653"/>
      <c r="DY29" s="653"/>
      <c r="DZ29" s="653"/>
      <c r="EA29" s="653"/>
      <c r="EB29" s="653"/>
      <c r="EC29" s="654"/>
    </row>
    <row r="30" spans="2:133" ht="11.25" customHeight="1">
      <c r="B30" s="620" t="s">
        <v>293</v>
      </c>
      <c r="C30" s="621"/>
      <c r="D30" s="621"/>
      <c r="E30" s="621"/>
      <c r="F30" s="621"/>
      <c r="G30" s="621"/>
      <c r="H30" s="621"/>
      <c r="I30" s="621"/>
      <c r="J30" s="621"/>
      <c r="K30" s="621"/>
      <c r="L30" s="621"/>
      <c r="M30" s="621"/>
      <c r="N30" s="621"/>
      <c r="O30" s="621"/>
      <c r="P30" s="621"/>
      <c r="Q30" s="622"/>
      <c r="R30" s="623">
        <v>709463</v>
      </c>
      <c r="S30" s="624"/>
      <c r="T30" s="624"/>
      <c r="U30" s="624"/>
      <c r="V30" s="624"/>
      <c r="W30" s="624"/>
      <c r="X30" s="624"/>
      <c r="Y30" s="625"/>
      <c r="Z30" s="626">
        <v>7.8</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1413658</v>
      </c>
      <c r="CS30" s="624"/>
      <c r="CT30" s="624"/>
      <c r="CU30" s="624"/>
      <c r="CV30" s="624"/>
      <c r="CW30" s="624"/>
      <c r="CX30" s="624"/>
      <c r="CY30" s="625"/>
      <c r="CZ30" s="628">
        <v>15.7</v>
      </c>
      <c r="DA30" s="653"/>
      <c r="DB30" s="653"/>
      <c r="DC30" s="658"/>
      <c r="DD30" s="632">
        <v>1330880</v>
      </c>
      <c r="DE30" s="624"/>
      <c r="DF30" s="624"/>
      <c r="DG30" s="624"/>
      <c r="DH30" s="624"/>
      <c r="DI30" s="624"/>
      <c r="DJ30" s="624"/>
      <c r="DK30" s="625"/>
      <c r="DL30" s="632">
        <v>1330880</v>
      </c>
      <c r="DM30" s="624"/>
      <c r="DN30" s="624"/>
      <c r="DO30" s="624"/>
      <c r="DP30" s="624"/>
      <c r="DQ30" s="624"/>
      <c r="DR30" s="624"/>
      <c r="DS30" s="624"/>
      <c r="DT30" s="624"/>
      <c r="DU30" s="624"/>
      <c r="DV30" s="625"/>
      <c r="DW30" s="628">
        <v>22.7</v>
      </c>
      <c r="DX30" s="653"/>
      <c r="DY30" s="653"/>
      <c r="DZ30" s="653"/>
      <c r="EA30" s="653"/>
      <c r="EB30" s="653"/>
      <c r="EC30" s="654"/>
    </row>
    <row r="31" spans="2:133" ht="11.25" customHeight="1">
      <c r="B31" s="636" t="s">
        <v>297</v>
      </c>
      <c r="C31" s="637"/>
      <c r="D31" s="637"/>
      <c r="E31" s="637"/>
      <c r="F31" s="637"/>
      <c r="G31" s="637"/>
      <c r="H31" s="637"/>
      <c r="I31" s="637"/>
      <c r="J31" s="637"/>
      <c r="K31" s="637"/>
      <c r="L31" s="637"/>
      <c r="M31" s="637"/>
      <c r="N31" s="637"/>
      <c r="O31" s="637"/>
      <c r="P31" s="637"/>
      <c r="Q31" s="638"/>
      <c r="R31" s="623">
        <v>7129</v>
      </c>
      <c r="S31" s="624"/>
      <c r="T31" s="624"/>
      <c r="U31" s="624"/>
      <c r="V31" s="624"/>
      <c r="W31" s="624"/>
      <c r="X31" s="624"/>
      <c r="Y31" s="625"/>
      <c r="Z31" s="626">
        <v>0.1</v>
      </c>
      <c r="AA31" s="626"/>
      <c r="AB31" s="626"/>
      <c r="AC31" s="626"/>
      <c r="AD31" s="627">
        <v>7129</v>
      </c>
      <c r="AE31" s="627"/>
      <c r="AF31" s="627"/>
      <c r="AG31" s="627"/>
      <c r="AH31" s="627"/>
      <c r="AI31" s="627"/>
      <c r="AJ31" s="627"/>
      <c r="AK31" s="627"/>
      <c r="AL31" s="628">
        <v>0.1</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99.7</v>
      </c>
      <c r="BH31" s="667"/>
      <c r="BI31" s="667"/>
      <c r="BJ31" s="667"/>
      <c r="BK31" s="667"/>
      <c r="BL31" s="667"/>
      <c r="BM31" s="618">
        <v>99.5</v>
      </c>
      <c r="BN31" s="667"/>
      <c r="BO31" s="667"/>
      <c r="BP31" s="667"/>
      <c r="BQ31" s="668"/>
      <c r="BR31" s="670">
        <v>99.8</v>
      </c>
      <c r="BS31" s="667"/>
      <c r="BT31" s="667"/>
      <c r="BU31" s="667"/>
      <c r="BV31" s="667"/>
      <c r="BW31" s="667"/>
      <c r="BX31" s="618">
        <v>99.6</v>
      </c>
      <c r="BY31" s="667"/>
      <c r="BZ31" s="667"/>
      <c r="CA31" s="667"/>
      <c r="CB31" s="668"/>
      <c r="CD31" s="663"/>
      <c r="CE31" s="664"/>
      <c r="CF31" s="620" t="s">
        <v>300</v>
      </c>
      <c r="CG31" s="621"/>
      <c r="CH31" s="621"/>
      <c r="CI31" s="621"/>
      <c r="CJ31" s="621"/>
      <c r="CK31" s="621"/>
      <c r="CL31" s="621"/>
      <c r="CM31" s="621"/>
      <c r="CN31" s="621"/>
      <c r="CO31" s="621"/>
      <c r="CP31" s="621"/>
      <c r="CQ31" s="622"/>
      <c r="CR31" s="623">
        <v>27172</v>
      </c>
      <c r="CS31" s="656"/>
      <c r="CT31" s="656"/>
      <c r="CU31" s="656"/>
      <c r="CV31" s="656"/>
      <c r="CW31" s="656"/>
      <c r="CX31" s="656"/>
      <c r="CY31" s="657"/>
      <c r="CZ31" s="628">
        <v>0.3</v>
      </c>
      <c r="DA31" s="653"/>
      <c r="DB31" s="653"/>
      <c r="DC31" s="658"/>
      <c r="DD31" s="632">
        <v>22197</v>
      </c>
      <c r="DE31" s="656"/>
      <c r="DF31" s="656"/>
      <c r="DG31" s="656"/>
      <c r="DH31" s="656"/>
      <c r="DI31" s="656"/>
      <c r="DJ31" s="656"/>
      <c r="DK31" s="657"/>
      <c r="DL31" s="632">
        <v>22197</v>
      </c>
      <c r="DM31" s="656"/>
      <c r="DN31" s="656"/>
      <c r="DO31" s="656"/>
      <c r="DP31" s="656"/>
      <c r="DQ31" s="656"/>
      <c r="DR31" s="656"/>
      <c r="DS31" s="656"/>
      <c r="DT31" s="656"/>
      <c r="DU31" s="656"/>
      <c r="DV31" s="657"/>
      <c r="DW31" s="628">
        <v>0.4</v>
      </c>
      <c r="DX31" s="653"/>
      <c r="DY31" s="653"/>
      <c r="DZ31" s="653"/>
      <c r="EA31" s="653"/>
      <c r="EB31" s="653"/>
      <c r="EC31" s="654"/>
    </row>
    <row r="32" spans="2:133" ht="11.25" customHeight="1">
      <c r="B32" s="620" t="s">
        <v>301</v>
      </c>
      <c r="C32" s="621"/>
      <c r="D32" s="621"/>
      <c r="E32" s="621"/>
      <c r="F32" s="621"/>
      <c r="G32" s="621"/>
      <c r="H32" s="621"/>
      <c r="I32" s="621"/>
      <c r="J32" s="621"/>
      <c r="K32" s="621"/>
      <c r="L32" s="621"/>
      <c r="M32" s="621"/>
      <c r="N32" s="621"/>
      <c r="O32" s="621"/>
      <c r="P32" s="621"/>
      <c r="Q32" s="622"/>
      <c r="R32" s="623">
        <v>531242</v>
      </c>
      <c r="S32" s="624"/>
      <c r="T32" s="624"/>
      <c r="U32" s="624"/>
      <c r="V32" s="624"/>
      <c r="W32" s="624"/>
      <c r="X32" s="624"/>
      <c r="Y32" s="625"/>
      <c r="Z32" s="626">
        <v>5.8</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99.4</v>
      </c>
      <c r="BH32" s="656"/>
      <c r="BI32" s="656"/>
      <c r="BJ32" s="656"/>
      <c r="BK32" s="656"/>
      <c r="BL32" s="656"/>
      <c r="BM32" s="629">
        <v>99.2</v>
      </c>
      <c r="BN32" s="656"/>
      <c r="BO32" s="656"/>
      <c r="BP32" s="656"/>
      <c r="BQ32" s="669"/>
      <c r="BR32" s="680">
        <v>99.8</v>
      </c>
      <c r="BS32" s="656"/>
      <c r="BT32" s="656"/>
      <c r="BU32" s="656"/>
      <c r="BV32" s="656"/>
      <c r="BW32" s="656"/>
      <c r="BX32" s="629">
        <v>99.6</v>
      </c>
      <c r="BY32" s="656"/>
      <c r="BZ32" s="656"/>
      <c r="CA32" s="656"/>
      <c r="CB32" s="669"/>
      <c r="CD32" s="665"/>
      <c r="CE32" s="666"/>
      <c r="CF32" s="620" t="s">
        <v>304</v>
      </c>
      <c r="CG32" s="621"/>
      <c r="CH32" s="621"/>
      <c r="CI32" s="621"/>
      <c r="CJ32" s="621"/>
      <c r="CK32" s="621"/>
      <c r="CL32" s="621"/>
      <c r="CM32" s="621"/>
      <c r="CN32" s="621"/>
      <c r="CO32" s="621"/>
      <c r="CP32" s="621"/>
      <c r="CQ32" s="622"/>
      <c r="CR32" s="623">
        <v>9</v>
      </c>
      <c r="CS32" s="624"/>
      <c r="CT32" s="624"/>
      <c r="CU32" s="624"/>
      <c r="CV32" s="624"/>
      <c r="CW32" s="624"/>
      <c r="CX32" s="624"/>
      <c r="CY32" s="625"/>
      <c r="CZ32" s="628">
        <v>0</v>
      </c>
      <c r="DA32" s="653"/>
      <c r="DB32" s="653"/>
      <c r="DC32" s="658"/>
      <c r="DD32" s="632">
        <v>9</v>
      </c>
      <c r="DE32" s="624"/>
      <c r="DF32" s="624"/>
      <c r="DG32" s="624"/>
      <c r="DH32" s="624"/>
      <c r="DI32" s="624"/>
      <c r="DJ32" s="624"/>
      <c r="DK32" s="625"/>
      <c r="DL32" s="632">
        <v>9</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305</v>
      </c>
      <c r="C33" s="621"/>
      <c r="D33" s="621"/>
      <c r="E33" s="621"/>
      <c r="F33" s="621"/>
      <c r="G33" s="621"/>
      <c r="H33" s="621"/>
      <c r="I33" s="621"/>
      <c r="J33" s="621"/>
      <c r="K33" s="621"/>
      <c r="L33" s="621"/>
      <c r="M33" s="621"/>
      <c r="N33" s="621"/>
      <c r="O33" s="621"/>
      <c r="P33" s="621"/>
      <c r="Q33" s="622"/>
      <c r="R33" s="623">
        <v>41332</v>
      </c>
      <c r="S33" s="624"/>
      <c r="T33" s="624"/>
      <c r="U33" s="624"/>
      <c r="V33" s="624"/>
      <c r="W33" s="624"/>
      <c r="X33" s="624"/>
      <c r="Y33" s="625"/>
      <c r="Z33" s="626">
        <v>0.5</v>
      </c>
      <c r="AA33" s="626"/>
      <c r="AB33" s="626"/>
      <c r="AC33" s="626"/>
      <c r="AD33" s="627">
        <v>899</v>
      </c>
      <c r="AE33" s="627"/>
      <c r="AF33" s="627"/>
      <c r="AG33" s="627"/>
      <c r="AH33" s="627"/>
      <c r="AI33" s="627"/>
      <c r="AJ33" s="627"/>
      <c r="AK33" s="627"/>
      <c r="AL33" s="628">
        <v>0</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99.8</v>
      </c>
      <c r="BH33" s="682"/>
      <c r="BI33" s="682"/>
      <c r="BJ33" s="682"/>
      <c r="BK33" s="682"/>
      <c r="BL33" s="682"/>
      <c r="BM33" s="683">
        <v>99.6</v>
      </c>
      <c r="BN33" s="682"/>
      <c r="BO33" s="682"/>
      <c r="BP33" s="682"/>
      <c r="BQ33" s="684"/>
      <c r="BR33" s="681">
        <v>99.7</v>
      </c>
      <c r="BS33" s="682"/>
      <c r="BT33" s="682"/>
      <c r="BU33" s="682"/>
      <c r="BV33" s="682"/>
      <c r="BW33" s="682"/>
      <c r="BX33" s="683">
        <v>99.6</v>
      </c>
      <c r="BY33" s="682"/>
      <c r="BZ33" s="682"/>
      <c r="CA33" s="682"/>
      <c r="CB33" s="684"/>
      <c r="CD33" s="620" t="s">
        <v>307</v>
      </c>
      <c r="CE33" s="621"/>
      <c r="CF33" s="621"/>
      <c r="CG33" s="621"/>
      <c r="CH33" s="621"/>
      <c r="CI33" s="621"/>
      <c r="CJ33" s="621"/>
      <c r="CK33" s="621"/>
      <c r="CL33" s="621"/>
      <c r="CM33" s="621"/>
      <c r="CN33" s="621"/>
      <c r="CO33" s="621"/>
      <c r="CP33" s="621"/>
      <c r="CQ33" s="622"/>
      <c r="CR33" s="623">
        <v>4388826</v>
      </c>
      <c r="CS33" s="656"/>
      <c r="CT33" s="656"/>
      <c r="CU33" s="656"/>
      <c r="CV33" s="656"/>
      <c r="CW33" s="656"/>
      <c r="CX33" s="656"/>
      <c r="CY33" s="657"/>
      <c r="CZ33" s="628">
        <v>48.8</v>
      </c>
      <c r="DA33" s="653"/>
      <c r="DB33" s="653"/>
      <c r="DC33" s="658"/>
      <c r="DD33" s="632">
        <v>3097867</v>
      </c>
      <c r="DE33" s="656"/>
      <c r="DF33" s="656"/>
      <c r="DG33" s="656"/>
      <c r="DH33" s="656"/>
      <c r="DI33" s="656"/>
      <c r="DJ33" s="656"/>
      <c r="DK33" s="657"/>
      <c r="DL33" s="632">
        <v>2213752</v>
      </c>
      <c r="DM33" s="656"/>
      <c r="DN33" s="656"/>
      <c r="DO33" s="656"/>
      <c r="DP33" s="656"/>
      <c r="DQ33" s="656"/>
      <c r="DR33" s="656"/>
      <c r="DS33" s="656"/>
      <c r="DT33" s="656"/>
      <c r="DU33" s="656"/>
      <c r="DV33" s="657"/>
      <c r="DW33" s="628">
        <v>37.799999999999997</v>
      </c>
      <c r="DX33" s="653"/>
      <c r="DY33" s="653"/>
      <c r="DZ33" s="653"/>
      <c r="EA33" s="653"/>
      <c r="EB33" s="653"/>
      <c r="EC33" s="654"/>
    </row>
    <row r="34" spans="2:133" ht="11.25" customHeight="1">
      <c r="B34" s="620" t="s">
        <v>308</v>
      </c>
      <c r="C34" s="621"/>
      <c r="D34" s="621"/>
      <c r="E34" s="621"/>
      <c r="F34" s="621"/>
      <c r="G34" s="621"/>
      <c r="H34" s="621"/>
      <c r="I34" s="621"/>
      <c r="J34" s="621"/>
      <c r="K34" s="621"/>
      <c r="L34" s="621"/>
      <c r="M34" s="621"/>
      <c r="N34" s="621"/>
      <c r="O34" s="621"/>
      <c r="P34" s="621"/>
      <c r="Q34" s="622"/>
      <c r="R34" s="623">
        <v>82687</v>
      </c>
      <c r="S34" s="624"/>
      <c r="T34" s="624"/>
      <c r="U34" s="624"/>
      <c r="V34" s="624"/>
      <c r="W34" s="624"/>
      <c r="X34" s="624"/>
      <c r="Y34" s="625"/>
      <c r="Z34" s="626">
        <v>0.9</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1459058</v>
      </c>
      <c r="CS34" s="624"/>
      <c r="CT34" s="624"/>
      <c r="CU34" s="624"/>
      <c r="CV34" s="624"/>
      <c r="CW34" s="624"/>
      <c r="CX34" s="624"/>
      <c r="CY34" s="625"/>
      <c r="CZ34" s="628">
        <v>16.2</v>
      </c>
      <c r="DA34" s="653"/>
      <c r="DB34" s="653"/>
      <c r="DC34" s="658"/>
      <c r="DD34" s="632">
        <v>1036224</v>
      </c>
      <c r="DE34" s="624"/>
      <c r="DF34" s="624"/>
      <c r="DG34" s="624"/>
      <c r="DH34" s="624"/>
      <c r="DI34" s="624"/>
      <c r="DJ34" s="624"/>
      <c r="DK34" s="625"/>
      <c r="DL34" s="632">
        <v>983354</v>
      </c>
      <c r="DM34" s="624"/>
      <c r="DN34" s="624"/>
      <c r="DO34" s="624"/>
      <c r="DP34" s="624"/>
      <c r="DQ34" s="624"/>
      <c r="DR34" s="624"/>
      <c r="DS34" s="624"/>
      <c r="DT34" s="624"/>
      <c r="DU34" s="624"/>
      <c r="DV34" s="625"/>
      <c r="DW34" s="628">
        <v>16.8</v>
      </c>
      <c r="DX34" s="653"/>
      <c r="DY34" s="653"/>
      <c r="DZ34" s="653"/>
      <c r="EA34" s="653"/>
      <c r="EB34" s="653"/>
      <c r="EC34" s="654"/>
    </row>
    <row r="35" spans="2:133" ht="11.25" customHeight="1">
      <c r="B35" s="620" t="s">
        <v>310</v>
      </c>
      <c r="C35" s="621"/>
      <c r="D35" s="621"/>
      <c r="E35" s="621"/>
      <c r="F35" s="621"/>
      <c r="G35" s="621"/>
      <c r="H35" s="621"/>
      <c r="I35" s="621"/>
      <c r="J35" s="621"/>
      <c r="K35" s="621"/>
      <c r="L35" s="621"/>
      <c r="M35" s="621"/>
      <c r="N35" s="621"/>
      <c r="O35" s="621"/>
      <c r="P35" s="621"/>
      <c r="Q35" s="622"/>
      <c r="R35" s="623">
        <v>210971</v>
      </c>
      <c r="S35" s="624"/>
      <c r="T35" s="624"/>
      <c r="U35" s="624"/>
      <c r="V35" s="624"/>
      <c r="W35" s="624"/>
      <c r="X35" s="624"/>
      <c r="Y35" s="625"/>
      <c r="Z35" s="626">
        <v>2.2999999999999998</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236122</v>
      </c>
      <c r="CS35" s="656"/>
      <c r="CT35" s="656"/>
      <c r="CU35" s="656"/>
      <c r="CV35" s="656"/>
      <c r="CW35" s="656"/>
      <c r="CX35" s="656"/>
      <c r="CY35" s="657"/>
      <c r="CZ35" s="628">
        <v>2.6</v>
      </c>
      <c r="DA35" s="653"/>
      <c r="DB35" s="653"/>
      <c r="DC35" s="658"/>
      <c r="DD35" s="632">
        <v>182459</v>
      </c>
      <c r="DE35" s="656"/>
      <c r="DF35" s="656"/>
      <c r="DG35" s="656"/>
      <c r="DH35" s="656"/>
      <c r="DI35" s="656"/>
      <c r="DJ35" s="656"/>
      <c r="DK35" s="657"/>
      <c r="DL35" s="632">
        <v>170871</v>
      </c>
      <c r="DM35" s="656"/>
      <c r="DN35" s="656"/>
      <c r="DO35" s="656"/>
      <c r="DP35" s="656"/>
      <c r="DQ35" s="656"/>
      <c r="DR35" s="656"/>
      <c r="DS35" s="656"/>
      <c r="DT35" s="656"/>
      <c r="DU35" s="656"/>
      <c r="DV35" s="657"/>
      <c r="DW35" s="628">
        <v>2.9</v>
      </c>
      <c r="DX35" s="653"/>
      <c r="DY35" s="653"/>
      <c r="DZ35" s="653"/>
      <c r="EA35" s="653"/>
      <c r="EB35" s="653"/>
      <c r="EC35" s="654"/>
    </row>
    <row r="36" spans="2:133" ht="11.25" customHeight="1">
      <c r="B36" s="620" t="s">
        <v>314</v>
      </c>
      <c r="C36" s="621"/>
      <c r="D36" s="621"/>
      <c r="E36" s="621"/>
      <c r="F36" s="621"/>
      <c r="G36" s="621"/>
      <c r="H36" s="621"/>
      <c r="I36" s="621"/>
      <c r="J36" s="621"/>
      <c r="K36" s="621"/>
      <c r="L36" s="621"/>
      <c r="M36" s="621"/>
      <c r="N36" s="621"/>
      <c r="O36" s="621"/>
      <c r="P36" s="621"/>
      <c r="Q36" s="622"/>
      <c r="R36" s="623">
        <v>85006</v>
      </c>
      <c r="S36" s="624"/>
      <c r="T36" s="624"/>
      <c r="U36" s="624"/>
      <c r="V36" s="624"/>
      <c r="W36" s="624"/>
      <c r="X36" s="624"/>
      <c r="Y36" s="625"/>
      <c r="Z36" s="626">
        <v>0.9</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1217451</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632</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1557127</v>
      </c>
      <c r="CS36" s="624"/>
      <c r="CT36" s="624"/>
      <c r="CU36" s="624"/>
      <c r="CV36" s="624"/>
      <c r="CW36" s="624"/>
      <c r="CX36" s="624"/>
      <c r="CY36" s="625"/>
      <c r="CZ36" s="628">
        <v>17.3</v>
      </c>
      <c r="DA36" s="653"/>
      <c r="DB36" s="653"/>
      <c r="DC36" s="658"/>
      <c r="DD36" s="632">
        <v>1090732</v>
      </c>
      <c r="DE36" s="624"/>
      <c r="DF36" s="624"/>
      <c r="DG36" s="624"/>
      <c r="DH36" s="624"/>
      <c r="DI36" s="624"/>
      <c r="DJ36" s="624"/>
      <c r="DK36" s="625"/>
      <c r="DL36" s="632">
        <v>869183</v>
      </c>
      <c r="DM36" s="624"/>
      <c r="DN36" s="624"/>
      <c r="DO36" s="624"/>
      <c r="DP36" s="624"/>
      <c r="DQ36" s="624"/>
      <c r="DR36" s="624"/>
      <c r="DS36" s="624"/>
      <c r="DT36" s="624"/>
      <c r="DU36" s="624"/>
      <c r="DV36" s="625"/>
      <c r="DW36" s="628">
        <v>14.9</v>
      </c>
      <c r="DX36" s="653"/>
      <c r="DY36" s="653"/>
      <c r="DZ36" s="653"/>
      <c r="EA36" s="653"/>
      <c r="EB36" s="653"/>
      <c r="EC36" s="654"/>
    </row>
    <row r="37" spans="2:133" ht="11.25" customHeight="1">
      <c r="B37" s="620" t="s">
        <v>318</v>
      </c>
      <c r="C37" s="621"/>
      <c r="D37" s="621"/>
      <c r="E37" s="621"/>
      <c r="F37" s="621"/>
      <c r="G37" s="621"/>
      <c r="H37" s="621"/>
      <c r="I37" s="621"/>
      <c r="J37" s="621"/>
      <c r="K37" s="621"/>
      <c r="L37" s="621"/>
      <c r="M37" s="621"/>
      <c r="N37" s="621"/>
      <c r="O37" s="621"/>
      <c r="P37" s="621"/>
      <c r="Q37" s="622"/>
      <c r="R37" s="623">
        <v>439848</v>
      </c>
      <c r="S37" s="624"/>
      <c r="T37" s="624"/>
      <c r="U37" s="624"/>
      <c r="V37" s="624"/>
      <c r="W37" s="624"/>
      <c r="X37" s="624"/>
      <c r="Y37" s="625"/>
      <c r="Z37" s="626">
        <v>4.8</v>
      </c>
      <c r="AA37" s="626"/>
      <c r="AB37" s="626"/>
      <c r="AC37" s="626"/>
      <c r="AD37" s="627">
        <v>141</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494141</v>
      </c>
      <c r="BA37" s="624"/>
      <c r="BB37" s="624"/>
      <c r="BC37" s="624"/>
      <c r="BD37" s="656"/>
      <c r="BE37" s="656"/>
      <c r="BF37" s="669"/>
      <c r="BG37" s="620" t="s">
        <v>320</v>
      </c>
      <c r="BH37" s="621"/>
      <c r="BI37" s="621"/>
      <c r="BJ37" s="621"/>
      <c r="BK37" s="621"/>
      <c r="BL37" s="621"/>
      <c r="BM37" s="621"/>
      <c r="BN37" s="621"/>
      <c r="BO37" s="621"/>
      <c r="BP37" s="621"/>
      <c r="BQ37" s="621"/>
      <c r="BR37" s="621"/>
      <c r="BS37" s="621"/>
      <c r="BT37" s="621"/>
      <c r="BU37" s="622"/>
      <c r="BV37" s="623">
        <v>-1368</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274488</v>
      </c>
      <c r="CS37" s="656"/>
      <c r="CT37" s="656"/>
      <c r="CU37" s="656"/>
      <c r="CV37" s="656"/>
      <c r="CW37" s="656"/>
      <c r="CX37" s="656"/>
      <c r="CY37" s="657"/>
      <c r="CZ37" s="628">
        <v>3.1</v>
      </c>
      <c r="DA37" s="653"/>
      <c r="DB37" s="653"/>
      <c r="DC37" s="658"/>
      <c r="DD37" s="632">
        <v>273848</v>
      </c>
      <c r="DE37" s="656"/>
      <c r="DF37" s="656"/>
      <c r="DG37" s="656"/>
      <c r="DH37" s="656"/>
      <c r="DI37" s="656"/>
      <c r="DJ37" s="656"/>
      <c r="DK37" s="657"/>
      <c r="DL37" s="632">
        <v>268600</v>
      </c>
      <c r="DM37" s="656"/>
      <c r="DN37" s="656"/>
      <c r="DO37" s="656"/>
      <c r="DP37" s="656"/>
      <c r="DQ37" s="656"/>
      <c r="DR37" s="656"/>
      <c r="DS37" s="656"/>
      <c r="DT37" s="656"/>
      <c r="DU37" s="656"/>
      <c r="DV37" s="657"/>
      <c r="DW37" s="628">
        <v>4.5999999999999996</v>
      </c>
      <c r="DX37" s="653"/>
      <c r="DY37" s="653"/>
      <c r="DZ37" s="653"/>
      <c r="EA37" s="653"/>
      <c r="EB37" s="653"/>
      <c r="EC37" s="654"/>
    </row>
    <row r="38" spans="2:133" ht="11.25" customHeight="1">
      <c r="B38" s="620" t="s">
        <v>322</v>
      </c>
      <c r="C38" s="621"/>
      <c r="D38" s="621"/>
      <c r="E38" s="621"/>
      <c r="F38" s="621"/>
      <c r="G38" s="621"/>
      <c r="H38" s="621"/>
      <c r="I38" s="621"/>
      <c r="J38" s="621"/>
      <c r="K38" s="621"/>
      <c r="L38" s="621"/>
      <c r="M38" s="621"/>
      <c r="N38" s="621"/>
      <c r="O38" s="621"/>
      <c r="P38" s="621"/>
      <c r="Q38" s="622"/>
      <c r="R38" s="623">
        <v>501521</v>
      </c>
      <c r="S38" s="624"/>
      <c r="T38" s="624"/>
      <c r="U38" s="624"/>
      <c r="V38" s="624"/>
      <c r="W38" s="624"/>
      <c r="X38" s="624"/>
      <c r="Y38" s="625"/>
      <c r="Z38" s="626">
        <v>5.5</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173266</v>
      </c>
      <c r="BA38" s="624"/>
      <c r="BB38" s="624"/>
      <c r="BC38" s="624"/>
      <c r="BD38" s="656"/>
      <c r="BE38" s="656"/>
      <c r="BF38" s="669"/>
      <c r="BG38" s="620" t="s">
        <v>324</v>
      </c>
      <c r="BH38" s="621"/>
      <c r="BI38" s="621"/>
      <c r="BJ38" s="621"/>
      <c r="BK38" s="621"/>
      <c r="BL38" s="621"/>
      <c r="BM38" s="621"/>
      <c r="BN38" s="621"/>
      <c r="BO38" s="621"/>
      <c r="BP38" s="621"/>
      <c r="BQ38" s="621"/>
      <c r="BR38" s="621"/>
      <c r="BS38" s="621"/>
      <c r="BT38" s="621"/>
      <c r="BU38" s="622"/>
      <c r="BV38" s="623">
        <v>923</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721899</v>
      </c>
      <c r="CS38" s="624"/>
      <c r="CT38" s="624"/>
      <c r="CU38" s="624"/>
      <c r="CV38" s="624"/>
      <c r="CW38" s="624"/>
      <c r="CX38" s="624"/>
      <c r="CY38" s="625"/>
      <c r="CZ38" s="628">
        <v>8</v>
      </c>
      <c r="DA38" s="653"/>
      <c r="DB38" s="653"/>
      <c r="DC38" s="658"/>
      <c r="DD38" s="632">
        <v>635020</v>
      </c>
      <c r="DE38" s="624"/>
      <c r="DF38" s="624"/>
      <c r="DG38" s="624"/>
      <c r="DH38" s="624"/>
      <c r="DI38" s="624"/>
      <c r="DJ38" s="624"/>
      <c r="DK38" s="625"/>
      <c r="DL38" s="632">
        <v>190344</v>
      </c>
      <c r="DM38" s="624"/>
      <c r="DN38" s="624"/>
      <c r="DO38" s="624"/>
      <c r="DP38" s="624"/>
      <c r="DQ38" s="624"/>
      <c r="DR38" s="624"/>
      <c r="DS38" s="624"/>
      <c r="DT38" s="624"/>
      <c r="DU38" s="624"/>
      <c r="DV38" s="625"/>
      <c r="DW38" s="628">
        <v>3.3</v>
      </c>
      <c r="DX38" s="653"/>
      <c r="DY38" s="653"/>
      <c r="DZ38" s="653"/>
      <c r="EA38" s="653"/>
      <c r="EB38" s="653"/>
      <c r="EC38" s="654"/>
    </row>
    <row r="39" spans="2:133" ht="11.25" customHeight="1">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134808</v>
      </c>
      <c r="BA39" s="624"/>
      <c r="BB39" s="624"/>
      <c r="BC39" s="624"/>
      <c r="BD39" s="656"/>
      <c r="BE39" s="656"/>
      <c r="BF39" s="669"/>
      <c r="BG39" s="620" t="s">
        <v>328</v>
      </c>
      <c r="BH39" s="621"/>
      <c r="BI39" s="621"/>
      <c r="BJ39" s="621"/>
      <c r="BK39" s="621"/>
      <c r="BL39" s="621"/>
      <c r="BM39" s="621"/>
      <c r="BN39" s="621"/>
      <c r="BO39" s="621"/>
      <c r="BP39" s="621"/>
      <c r="BQ39" s="621"/>
      <c r="BR39" s="621"/>
      <c r="BS39" s="621"/>
      <c r="BT39" s="621"/>
      <c r="BU39" s="622"/>
      <c r="BV39" s="623">
        <v>1571</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124665</v>
      </c>
      <c r="CS39" s="656"/>
      <c r="CT39" s="656"/>
      <c r="CU39" s="656"/>
      <c r="CV39" s="656"/>
      <c r="CW39" s="656"/>
      <c r="CX39" s="656"/>
      <c r="CY39" s="657"/>
      <c r="CZ39" s="628">
        <v>1.4</v>
      </c>
      <c r="DA39" s="653"/>
      <c r="DB39" s="653"/>
      <c r="DC39" s="658"/>
      <c r="DD39" s="632">
        <v>77945</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c r="B40" s="620" t="s">
        <v>330</v>
      </c>
      <c r="C40" s="621"/>
      <c r="D40" s="621"/>
      <c r="E40" s="621"/>
      <c r="F40" s="621"/>
      <c r="G40" s="621"/>
      <c r="H40" s="621"/>
      <c r="I40" s="621"/>
      <c r="J40" s="621"/>
      <c r="K40" s="621"/>
      <c r="L40" s="621"/>
      <c r="M40" s="621"/>
      <c r="N40" s="621"/>
      <c r="O40" s="621"/>
      <c r="P40" s="621"/>
      <c r="Q40" s="622"/>
      <c r="R40" s="623">
        <v>23221</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37507</v>
      </c>
      <c r="BA40" s="624"/>
      <c r="BB40" s="624"/>
      <c r="BC40" s="624"/>
      <c r="BD40" s="656"/>
      <c r="BE40" s="656"/>
      <c r="BF40" s="669"/>
      <c r="BG40" s="673" t="s">
        <v>332</v>
      </c>
      <c r="BH40" s="674"/>
      <c r="BI40" s="674"/>
      <c r="BJ40" s="674"/>
      <c r="BK40" s="674"/>
      <c r="BL40" s="223"/>
      <c r="BM40" s="621" t="s">
        <v>333</v>
      </c>
      <c r="BN40" s="621"/>
      <c r="BO40" s="621"/>
      <c r="BP40" s="621"/>
      <c r="BQ40" s="621"/>
      <c r="BR40" s="621"/>
      <c r="BS40" s="621"/>
      <c r="BT40" s="621"/>
      <c r="BU40" s="622"/>
      <c r="BV40" s="623">
        <v>135</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289955</v>
      </c>
      <c r="CS40" s="624"/>
      <c r="CT40" s="624"/>
      <c r="CU40" s="624"/>
      <c r="CV40" s="624"/>
      <c r="CW40" s="624"/>
      <c r="CX40" s="624"/>
      <c r="CY40" s="625"/>
      <c r="CZ40" s="628">
        <v>3.2</v>
      </c>
      <c r="DA40" s="653"/>
      <c r="DB40" s="653"/>
      <c r="DC40" s="658"/>
      <c r="DD40" s="632">
        <v>75487</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c r="B41" s="644" t="s">
        <v>335</v>
      </c>
      <c r="C41" s="645"/>
      <c r="D41" s="645"/>
      <c r="E41" s="645"/>
      <c r="F41" s="645"/>
      <c r="G41" s="645"/>
      <c r="H41" s="645"/>
      <c r="I41" s="645"/>
      <c r="J41" s="645"/>
      <c r="K41" s="645"/>
      <c r="L41" s="645"/>
      <c r="M41" s="645"/>
      <c r="N41" s="645"/>
      <c r="O41" s="645"/>
      <c r="P41" s="645"/>
      <c r="Q41" s="646"/>
      <c r="R41" s="695">
        <v>9124109</v>
      </c>
      <c r="S41" s="696"/>
      <c r="T41" s="696"/>
      <c r="U41" s="696"/>
      <c r="V41" s="696"/>
      <c r="W41" s="696"/>
      <c r="X41" s="696"/>
      <c r="Y41" s="700"/>
      <c r="Z41" s="701">
        <v>100</v>
      </c>
      <c r="AA41" s="701"/>
      <c r="AB41" s="701"/>
      <c r="AC41" s="701"/>
      <c r="AD41" s="702">
        <v>5829065</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70978</v>
      </c>
      <c r="BA41" s="624"/>
      <c r="BB41" s="624"/>
      <c r="BC41" s="624"/>
      <c r="BD41" s="656"/>
      <c r="BE41" s="656"/>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c r="AQ42" s="692" t="s">
        <v>339</v>
      </c>
      <c r="AR42" s="693"/>
      <c r="AS42" s="693"/>
      <c r="AT42" s="693"/>
      <c r="AU42" s="693"/>
      <c r="AV42" s="693"/>
      <c r="AW42" s="693"/>
      <c r="AX42" s="693"/>
      <c r="AY42" s="694"/>
      <c r="AZ42" s="695">
        <v>306751</v>
      </c>
      <c r="BA42" s="696"/>
      <c r="BB42" s="696"/>
      <c r="BC42" s="696"/>
      <c r="BD42" s="682"/>
      <c r="BE42" s="682"/>
      <c r="BF42" s="684"/>
      <c r="BG42" s="675"/>
      <c r="BH42" s="676"/>
      <c r="BI42" s="676"/>
      <c r="BJ42" s="676"/>
      <c r="BK42" s="676"/>
      <c r="BL42" s="224"/>
      <c r="BM42" s="645" t="s">
        <v>340</v>
      </c>
      <c r="BN42" s="645"/>
      <c r="BO42" s="645"/>
      <c r="BP42" s="645"/>
      <c r="BQ42" s="645"/>
      <c r="BR42" s="645"/>
      <c r="BS42" s="645"/>
      <c r="BT42" s="645"/>
      <c r="BU42" s="646"/>
      <c r="BV42" s="695">
        <v>301</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943549</v>
      </c>
      <c r="CS42" s="656"/>
      <c r="CT42" s="656"/>
      <c r="CU42" s="656"/>
      <c r="CV42" s="656"/>
      <c r="CW42" s="656"/>
      <c r="CX42" s="656"/>
      <c r="CY42" s="657"/>
      <c r="CZ42" s="628">
        <v>10.5</v>
      </c>
      <c r="DA42" s="653"/>
      <c r="DB42" s="653"/>
      <c r="DC42" s="658"/>
      <c r="DD42" s="632">
        <v>358526</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c r="B43" s="214" t="s">
        <v>342</v>
      </c>
      <c r="CD43" s="620" t="s">
        <v>343</v>
      </c>
      <c r="CE43" s="621"/>
      <c r="CF43" s="621"/>
      <c r="CG43" s="621"/>
      <c r="CH43" s="621"/>
      <c r="CI43" s="621"/>
      <c r="CJ43" s="621"/>
      <c r="CK43" s="621"/>
      <c r="CL43" s="621"/>
      <c r="CM43" s="621"/>
      <c r="CN43" s="621"/>
      <c r="CO43" s="621"/>
      <c r="CP43" s="621"/>
      <c r="CQ43" s="622"/>
      <c r="CR43" s="623">
        <v>52432</v>
      </c>
      <c r="CS43" s="656"/>
      <c r="CT43" s="656"/>
      <c r="CU43" s="656"/>
      <c r="CV43" s="656"/>
      <c r="CW43" s="656"/>
      <c r="CX43" s="656"/>
      <c r="CY43" s="657"/>
      <c r="CZ43" s="628">
        <v>0.6</v>
      </c>
      <c r="DA43" s="653"/>
      <c r="DB43" s="653"/>
      <c r="DC43" s="658"/>
      <c r="DD43" s="632">
        <v>52344</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938504</v>
      </c>
      <c r="CS44" s="624"/>
      <c r="CT44" s="624"/>
      <c r="CU44" s="624"/>
      <c r="CV44" s="624"/>
      <c r="CW44" s="624"/>
      <c r="CX44" s="624"/>
      <c r="CY44" s="625"/>
      <c r="CZ44" s="628">
        <v>10.4</v>
      </c>
      <c r="DA44" s="629"/>
      <c r="DB44" s="629"/>
      <c r="DC44" s="635"/>
      <c r="DD44" s="632">
        <v>358425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301208</v>
      </c>
      <c r="CS45" s="656"/>
      <c r="CT45" s="656"/>
      <c r="CU45" s="656"/>
      <c r="CV45" s="656"/>
      <c r="CW45" s="656"/>
      <c r="CX45" s="656"/>
      <c r="CY45" s="657"/>
      <c r="CZ45" s="628">
        <v>3.3</v>
      </c>
      <c r="DA45" s="653"/>
      <c r="DB45" s="653"/>
      <c r="DC45" s="658"/>
      <c r="DD45" s="632">
        <v>23927</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c r="B46" s="225"/>
      <c r="CD46" s="663"/>
      <c r="CE46" s="664"/>
      <c r="CF46" s="620" t="s">
        <v>348</v>
      </c>
      <c r="CG46" s="621"/>
      <c r="CH46" s="621"/>
      <c r="CI46" s="621"/>
      <c r="CJ46" s="621"/>
      <c r="CK46" s="621"/>
      <c r="CL46" s="621"/>
      <c r="CM46" s="621"/>
      <c r="CN46" s="621"/>
      <c r="CO46" s="621"/>
      <c r="CP46" s="621"/>
      <c r="CQ46" s="622"/>
      <c r="CR46" s="623">
        <v>551608</v>
      </c>
      <c r="CS46" s="624"/>
      <c r="CT46" s="624"/>
      <c r="CU46" s="624"/>
      <c r="CV46" s="624"/>
      <c r="CW46" s="624"/>
      <c r="CX46" s="624"/>
      <c r="CY46" s="625"/>
      <c r="CZ46" s="628">
        <v>6.1</v>
      </c>
      <c r="DA46" s="629"/>
      <c r="DB46" s="629"/>
      <c r="DC46" s="635"/>
      <c r="DD46" s="632">
        <v>333410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c r="B47" s="225"/>
      <c r="CD47" s="663"/>
      <c r="CE47" s="664"/>
      <c r="CF47" s="620" t="s">
        <v>349</v>
      </c>
      <c r="CG47" s="621"/>
      <c r="CH47" s="621"/>
      <c r="CI47" s="621"/>
      <c r="CJ47" s="621"/>
      <c r="CK47" s="621"/>
      <c r="CL47" s="621"/>
      <c r="CM47" s="621"/>
      <c r="CN47" s="621"/>
      <c r="CO47" s="621"/>
      <c r="CP47" s="621"/>
      <c r="CQ47" s="622"/>
      <c r="CR47" s="623">
        <v>5045</v>
      </c>
      <c r="CS47" s="656"/>
      <c r="CT47" s="656"/>
      <c r="CU47" s="656"/>
      <c r="CV47" s="656"/>
      <c r="CW47" s="656"/>
      <c r="CX47" s="656"/>
      <c r="CY47" s="657"/>
      <c r="CZ47" s="628">
        <v>0.1</v>
      </c>
      <c r="DA47" s="653"/>
      <c r="DB47" s="653"/>
      <c r="DC47" s="658"/>
      <c r="DD47" s="632">
        <v>101</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c r="B49" s="225"/>
      <c r="CD49" s="644" t="s">
        <v>351</v>
      </c>
      <c r="CE49" s="645"/>
      <c r="CF49" s="645"/>
      <c r="CG49" s="645"/>
      <c r="CH49" s="645"/>
      <c r="CI49" s="645"/>
      <c r="CJ49" s="645"/>
      <c r="CK49" s="645"/>
      <c r="CL49" s="645"/>
      <c r="CM49" s="645"/>
      <c r="CN49" s="645"/>
      <c r="CO49" s="645"/>
      <c r="CP49" s="645"/>
      <c r="CQ49" s="646"/>
      <c r="CR49" s="695">
        <v>8994783</v>
      </c>
      <c r="CS49" s="682"/>
      <c r="CT49" s="682"/>
      <c r="CU49" s="682"/>
      <c r="CV49" s="682"/>
      <c r="CW49" s="682"/>
      <c r="CX49" s="682"/>
      <c r="CY49" s="711"/>
      <c r="CZ49" s="703">
        <v>100</v>
      </c>
      <c r="DA49" s="712"/>
      <c r="DB49" s="712"/>
      <c r="DC49" s="713"/>
      <c r="DD49" s="714">
        <v>6571712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o5F96tkNOkRuV7DSGA4TYikd0Rky0lMyzz58P1WYM19dIzpsL+mIqNUYioQeQSYcTbbE0HH9dfhM1zhlRaig5w==" saltValue="ntyMwKrbnT3jFQQvdmch4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c r="A7" s="236">
        <v>1</v>
      </c>
      <c r="B7" s="749" t="s">
        <v>374</v>
      </c>
      <c r="C7" s="750"/>
      <c r="D7" s="750"/>
      <c r="E7" s="750"/>
      <c r="F7" s="750"/>
      <c r="G7" s="750"/>
      <c r="H7" s="750"/>
      <c r="I7" s="750"/>
      <c r="J7" s="750"/>
      <c r="K7" s="750"/>
      <c r="L7" s="750"/>
      <c r="M7" s="750"/>
      <c r="N7" s="750"/>
      <c r="O7" s="750"/>
      <c r="P7" s="751"/>
      <c r="Q7" s="752">
        <v>9232</v>
      </c>
      <c r="R7" s="753"/>
      <c r="S7" s="753"/>
      <c r="T7" s="753"/>
      <c r="U7" s="753"/>
      <c r="V7" s="753">
        <v>9104</v>
      </c>
      <c r="W7" s="753"/>
      <c r="X7" s="753"/>
      <c r="Y7" s="753"/>
      <c r="Z7" s="753"/>
      <c r="AA7" s="753">
        <v>128</v>
      </c>
      <c r="AB7" s="753"/>
      <c r="AC7" s="753"/>
      <c r="AD7" s="753"/>
      <c r="AE7" s="754"/>
      <c r="AF7" s="755">
        <v>125</v>
      </c>
      <c r="AG7" s="756"/>
      <c r="AH7" s="756"/>
      <c r="AI7" s="756"/>
      <c r="AJ7" s="757"/>
      <c r="AK7" s="758">
        <v>249</v>
      </c>
      <c r="AL7" s="759"/>
      <c r="AM7" s="759"/>
      <c r="AN7" s="759"/>
      <c r="AO7" s="759"/>
      <c r="AP7" s="759">
        <v>10357</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c r="A8" s="238">
        <v>2</v>
      </c>
      <c r="B8" s="780" t="s">
        <v>375</v>
      </c>
      <c r="C8" s="781"/>
      <c r="D8" s="781"/>
      <c r="E8" s="781"/>
      <c r="F8" s="781"/>
      <c r="G8" s="781"/>
      <c r="H8" s="781"/>
      <c r="I8" s="781"/>
      <c r="J8" s="781"/>
      <c r="K8" s="781"/>
      <c r="L8" s="781"/>
      <c r="M8" s="781"/>
      <c r="N8" s="781"/>
      <c r="O8" s="781"/>
      <c r="P8" s="782"/>
      <c r="Q8" s="783">
        <v>72</v>
      </c>
      <c r="R8" s="784"/>
      <c r="S8" s="784"/>
      <c r="T8" s="784"/>
      <c r="U8" s="784"/>
      <c r="V8" s="784">
        <v>71</v>
      </c>
      <c r="W8" s="784"/>
      <c r="X8" s="784"/>
      <c r="Y8" s="784"/>
      <c r="Z8" s="784"/>
      <c r="AA8" s="784">
        <v>1</v>
      </c>
      <c r="AB8" s="784"/>
      <c r="AC8" s="784"/>
      <c r="AD8" s="784"/>
      <c r="AE8" s="785"/>
      <c r="AF8" s="786">
        <v>1</v>
      </c>
      <c r="AG8" s="787"/>
      <c r="AH8" s="787"/>
      <c r="AI8" s="787"/>
      <c r="AJ8" s="788"/>
      <c r="AK8" s="769">
        <v>36</v>
      </c>
      <c r="AL8" s="770"/>
      <c r="AM8" s="770"/>
      <c r="AN8" s="770"/>
      <c r="AO8" s="770"/>
      <c r="AP8" s="770" t="s">
        <v>491</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c r="A23" s="240" t="s">
        <v>377</v>
      </c>
      <c r="B23" s="789" t="s">
        <v>378</v>
      </c>
      <c r="C23" s="790"/>
      <c r="D23" s="790"/>
      <c r="E23" s="790"/>
      <c r="F23" s="790"/>
      <c r="G23" s="790"/>
      <c r="H23" s="790"/>
      <c r="I23" s="790"/>
      <c r="J23" s="790"/>
      <c r="K23" s="790"/>
      <c r="L23" s="790"/>
      <c r="M23" s="790"/>
      <c r="N23" s="790"/>
      <c r="O23" s="790"/>
      <c r="P23" s="791"/>
      <c r="Q23" s="792">
        <v>9267</v>
      </c>
      <c r="R23" s="793"/>
      <c r="S23" s="793"/>
      <c r="T23" s="793"/>
      <c r="U23" s="793"/>
      <c r="V23" s="793">
        <v>8138</v>
      </c>
      <c r="W23" s="793"/>
      <c r="X23" s="793"/>
      <c r="Y23" s="793"/>
      <c r="Z23" s="793"/>
      <c r="AA23" s="793">
        <v>129</v>
      </c>
      <c r="AB23" s="793"/>
      <c r="AC23" s="793"/>
      <c r="AD23" s="793"/>
      <c r="AE23" s="794"/>
      <c r="AF23" s="795">
        <v>126</v>
      </c>
      <c r="AG23" s="793"/>
      <c r="AH23" s="793"/>
      <c r="AI23" s="793"/>
      <c r="AJ23" s="796"/>
      <c r="AK23" s="797"/>
      <c r="AL23" s="798"/>
      <c r="AM23" s="798"/>
      <c r="AN23" s="798"/>
      <c r="AO23" s="798"/>
      <c r="AP23" s="793">
        <v>10357</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c r="A28" s="242">
        <v>1</v>
      </c>
      <c r="B28" s="749" t="s">
        <v>389</v>
      </c>
      <c r="C28" s="750"/>
      <c r="D28" s="750"/>
      <c r="E28" s="750"/>
      <c r="F28" s="750"/>
      <c r="G28" s="750"/>
      <c r="H28" s="750"/>
      <c r="I28" s="750"/>
      <c r="J28" s="750"/>
      <c r="K28" s="750"/>
      <c r="L28" s="750"/>
      <c r="M28" s="750"/>
      <c r="N28" s="750"/>
      <c r="O28" s="750"/>
      <c r="P28" s="751"/>
      <c r="Q28" s="822">
        <v>821</v>
      </c>
      <c r="R28" s="823"/>
      <c r="S28" s="823"/>
      <c r="T28" s="823"/>
      <c r="U28" s="823"/>
      <c r="V28" s="823">
        <v>820</v>
      </c>
      <c r="W28" s="823"/>
      <c r="X28" s="823"/>
      <c r="Y28" s="823"/>
      <c r="Z28" s="823"/>
      <c r="AA28" s="823">
        <v>1</v>
      </c>
      <c r="AB28" s="823"/>
      <c r="AC28" s="823"/>
      <c r="AD28" s="823"/>
      <c r="AE28" s="824"/>
      <c r="AF28" s="825">
        <v>1</v>
      </c>
      <c r="AG28" s="823"/>
      <c r="AH28" s="823"/>
      <c r="AI28" s="823"/>
      <c r="AJ28" s="826"/>
      <c r="AK28" s="827">
        <v>97</v>
      </c>
      <c r="AL28" s="828"/>
      <c r="AM28" s="828"/>
      <c r="AN28" s="828"/>
      <c r="AO28" s="828"/>
      <c r="AP28" s="828" t="s">
        <v>491</v>
      </c>
      <c r="AQ28" s="828"/>
      <c r="AR28" s="828"/>
      <c r="AS28" s="828"/>
      <c r="AT28" s="828"/>
      <c r="AU28" s="828" t="s">
        <v>491</v>
      </c>
      <c r="AV28" s="828"/>
      <c r="AW28" s="828"/>
      <c r="AX28" s="828"/>
      <c r="AY28" s="828"/>
      <c r="AZ28" s="829" t="s">
        <v>491</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c r="A29" s="242">
        <v>2</v>
      </c>
      <c r="B29" s="780" t="s">
        <v>390</v>
      </c>
      <c r="C29" s="781"/>
      <c r="D29" s="781"/>
      <c r="E29" s="781"/>
      <c r="F29" s="781"/>
      <c r="G29" s="781"/>
      <c r="H29" s="781"/>
      <c r="I29" s="781"/>
      <c r="J29" s="781"/>
      <c r="K29" s="781"/>
      <c r="L29" s="781"/>
      <c r="M29" s="781"/>
      <c r="N29" s="781"/>
      <c r="O29" s="781"/>
      <c r="P29" s="782"/>
      <c r="Q29" s="783">
        <v>887</v>
      </c>
      <c r="R29" s="784"/>
      <c r="S29" s="784"/>
      <c r="T29" s="784"/>
      <c r="U29" s="784"/>
      <c r="V29" s="784">
        <v>876</v>
      </c>
      <c r="W29" s="784"/>
      <c r="X29" s="784"/>
      <c r="Y29" s="784"/>
      <c r="Z29" s="784"/>
      <c r="AA29" s="784">
        <v>11</v>
      </c>
      <c r="AB29" s="784"/>
      <c r="AC29" s="784"/>
      <c r="AD29" s="784"/>
      <c r="AE29" s="785"/>
      <c r="AF29" s="786">
        <v>11</v>
      </c>
      <c r="AG29" s="787"/>
      <c r="AH29" s="787"/>
      <c r="AI29" s="787"/>
      <c r="AJ29" s="788"/>
      <c r="AK29" s="834">
        <v>125</v>
      </c>
      <c r="AL29" s="830"/>
      <c r="AM29" s="830"/>
      <c r="AN29" s="830"/>
      <c r="AO29" s="830"/>
      <c r="AP29" s="830" t="s">
        <v>491</v>
      </c>
      <c r="AQ29" s="830"/>
      <c r="AR29" s="830"/>
      <c r="AS29" s="830"/>
      <c r="AT29" s="830"/>
      <c r="AU29" s="830" t="s">
        <v>491</v>
      </c>
      <c r="AV29" s="830"/>
      <c r="AW29" s="830"/>
      <c r="AX29" s="830"/>
      <c r="AY29" s="830"/>
      <c r="AZ29" s="831" t="s">
        <v>491</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c r="A30" s="242">
        <v>3</v>
      </c>
      <c r="B30" s="780" t="s">
        <v>391</v>
      </c>
      <c r="C30" s="781"/>
      <c r="D30" s="781"/>
      <c r="E30" s="781"/>
      <c r="F30" s="781"/>
      <c r="G30" s="781"/>
      <c r="H30" s="781"/>
      <c r="I30" s="781"/>
      <c r="J30" s="781"/>
      <c r="K30" s="781"/>
      <c r="L30" s="781"/>
      <c r="M30" s="781"/>
      <c r="N30" s="781"/>
      <c r="O30" s="781"/>
      <c r="P30" s="782"/>
      <c r="Q30" s="783">
        <v>143</v>
      </c>
      <c r="R30" s="784"/>
      <c r="S30" s="784"/>
      <c r="T30" s="784"/>
      <c r="U30" s="784"/>
      <c r="V30" s="784">
        <v>142</v>
      </c>
      <c r="W30" s="784"/>
      <c r="X30" s="784"/>
      <c r="Y30" s="784"/>
      <c r="Z30" s="784"/>
      <c r="AA30" s="784">
        <v>0</v>
      </c>
      <c r="AB30" s="784"/>
      <c r="AC30" s="784"/>
      <c r="AD30" s="784"/>
      <c r="AE30" s="785"/>
      <c r="AF30" s="786">
        <v>0</v>
      </c>
      <c r="AG30" s="787"/>
      <c r="AH30" s="787"/>
      <c r="AI30" s="787"/>
      <c r="AJ30" s="788"/>
      <c r="AK30" s="834">
        <v>42</v>
      </c>
      <c r="AL30" s="830"/>
      <c r="AM30" s="830"/>
      <c r="AN30" s="830"/>
      <c r="AO30" s="830"/>
      <c r="AP30" s="830" t="s">
        <v>491</v>
      </c>
      <c r="AQ30" s="830"/>
      <c r="AR30" s="830"/>
      <c r="AS30" s="830"/>
      <c r="AT30" s="830"/>
      <c r="AU30" s="830" t="s">
        <v>491</v>
      </c>
      <c r="AV30" s="830"/>
      <c r="AW30" s="830"/>
      <c r="AX30" s="830"/>
      <c r="AY30" s="830"/>
      <c r="AZ30" s="831" t="s">
        <v>491</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c r="A31" s="242">
        <v>4</v>
      </c>
      <c r="B31" s="780" t="s">
        <v>392</v>
      </c>
      <c r="C31" s="781"/>
      <c r="D31" s="781"/>
      <c r="E31" s="781"/>
      <c r="F31" s="781"/>
      <c r="G31" s="781"/>
      <c r="H31" s="781"/>
      <c r="I31" s="781"/>
      <c r="J31" s="781"/>
      <c r="K31" s="781"/>
      <c r="L31" s="781"/>
      <c r="M31" s="781"/>
      <c r="N31" s="781"/>
      <c r="O31" s="781"/>
      <c r="P31" s="782"/>
      <c r="Q31" s="783">
        <v>415</v>
      </c>
      <c r="R31" s="784"/>
      <c r="S31" s="784"/>
      <c r="T31" s="784"/>
      <c r="U31" s="784"/>
      <c r="V31" s="784">
        <v>415</v>
      </c>
      <c r="W31" s="784"/>
      <c r="X31" s="784"/>
      <c r="Y31" s="784"/>
      <c r="Z31" s="784"/>
      <c r="AA31" s="784" t="s">
        <v>491</v>
      </c>
      <c r="AB31" s="784"/>
      <c r="AC31" s="784"/>
      <c r="AD31" s="784"/>
      <c r="AE31" s="785"/>
      <c r="AF31" s="786" t="s">
        <v>491</v>
      </c>
      <c r="AG31" s="787"/>
      <c r="AH31" s="787"/>
      <c r="AI31" s="787"/>
      <c r="AJ31" s="788"/>
      <c r="AK31" s="834">
        <v>183</v>
      </c>
      <c r="AL31" s="830"/>
      <c r="AM31" s="830"/>
      <c r="AN31" s="830"/>
      <c r="AO31" s="830"/>
      <c r="AP31" s="830">
        <v>97</v>
      </c>
      <c r="AQ31" s="830"/>
      <c r="AR31" s="830"/>
      <c r="AS31" s="830"/>
      <c r="AT31" s="830"/>
      <c r="AU31" s="830" t="s">
        <v>491</v>
      </c>
      <c r="AV31" s="830"/>
      <c r="AW31" s="830"/>
      <c r="AX31" s="830"/>
      <c r="AY31" s="830"/>
      <c r="AZ31" s="831" t="s">
        <v>491</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c r="A32" s="242">
        <v>5</v>
      </c>
      <c r="B32" s="780" t="s">
        <v>393</v>
      </c>
      <c r="C32" s="781"/>
      <c r="D32" s="781"/>
      <c r="E32" s="781"/>
      <c r="F32" s="781"/>
      <c r="G32" s="781"/>
      <c r="H32" s="781"/>
      <c r="I32" s="781"/>
      <c r="J32" s="781"/>
      <c r="K32" s="781"/>
      <c r="L32" s="781"/>
      <c r="M32" s="781"/>
      <c r="N32" s="781"/>
      <c r="O32" s="781"/>
      <c r="P32" s="782"/>
      <c r="Q32" s="783">
        <v>157</v>
      </c>
      <c r="R32" s="784"/>
      <c r="S32" s="784"/>
      <c r="T32" s="784"/>
      <c r="U32" s="784"/>
      <c r="V32" s="784">
        <v>132</v>
      </c>
      <c r="W32" s="784"/>
      <c r="X32" s="784"/>
      <c r="Y32" s="784"/>
      <c r="Z32" s="784"/>
      <c r="AA32" s="784">
        <v>25</v>
      </c>
      <c r="AB32" s="784"/>
      <c r="AC32" s="784"/>
      <c r="AD32" s="784"/>
      <c r="AE32" s="785"/>
      <c r="AF32" s="786">
        <v>313</v>
      </c>
      <c r="AG32" s="787"/>
      <c r="AH32" s="787"/>
      <c r="AI32" s="787"/>
      <c r="AJ32" s="788"/>
      <c r="AK32" s="834">
        <v>9</v>
      </c>
      <c r="AL32" s="830"/>
      <c r="AM32" s="830"/>
      <c r="AN32" s="830"/>
      <c r="AO32" s="830"/>
      <c r="AP32" s="830">
        <v>189</v>
      </c>
      <c r="AQ32" s="830"/>
      <c r="AR32" s="830"/>
      <c r="AS32" s="830"/>
      <c r="AT32" s="830"/>
      <c r="AU32" s="830">
        <v>3</v>
      </c>
      <c r="AV32" s="830"/>
      <c r="AW32" s="830"/>
      <c r="AX32" s="830"/>
      <c r="AY32" s="830"/>
      <c r="AZ32" s="831" t="s">
        <v>491</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c r="A33" s="242">
        <v>6</v>
      </c>
      <c r="B33" s="780" t="s">
        <v>395</v>
      </c>
      <c r="C33" s="781"/>
      <c r="D33" s="781"/>
      <c r="E33" s="781"/>
      <c r="F33" s="781"/>
      <c r="G33" s="781"/>
      <c r="H33" s="781"/>
      <c r="I33" s="781"/>
      <c r="J33" s="781"/>
      <c r="K33" s="781"/>
      <c r="L33" s="781"/>
      <c r="M33" s="781"/>
      <c r="N33" s="781"/>
      <c r="O33" s="781"/>
      <c r="P33" s="782"/>
      <c r="Q33" s="783">
        <v>938</v>
      </c>
      <c r="R33" s="784"/>
      <c r="S33" s="784"/>
      <c r="T33" s="784"/>
      <c r="U33" s="784"/>
      <c r="V33" s="784">
        <v>1067</v>
      </c>
      <c r="W33" s="784"/>
      <c r="X33" s="784"/>
      <c r="Y33" s="784"/>
      <c r="Z33" s="784"/>
      <c r="AA33" s="784">
        <v>-129</v>
      </c>
      <c r="AB33" s="784"/>
      <c r="AC33" s="784"/>
      <c r="AD33" s="784"/>
      <c r="AE33" s="785"/>
      <c r="AF33" s="786">
        <v>17</v>
      </c>
      <c r="AG33" s="787"/>
      <c r="AH33" s="787"/>
      <c r="AI33" s="787"/>
      <c r="AJ33" s="788"/>
      <c r="AK33" s="834">
        <v>494</v>
      </c>
      <c r="AL33" s="830"/>
      <c r="AM33" s="830"/>
      <c r="AN33" s="830"/>
      <c r="AO33" s="830"/>
      <c r="AP33" s="830">
        <v>520</v>
      </c>
      <c r="AQ33" s="830"/>
      <c r="AR33" s="830"/>
      <c r="AS33" s="830"/>
      <c r="AT33" s="830"/>
      <c r="AU33" s="830">
        <v>381</v>
      </c>
      <c r="AV33" s="830"/>
      <c r="AW33" s="830"/>
      <c r="AX33" s="830"/>
      <c r="AY33" s="830"/>
      <c r="AZ33" s="831" t="s">
        <v>491</v>
      </c>
      <c r="BA33" s="831"/>
      <c r="BB33" s="831"/>
      <c r="BC33" s="831"/>
      <c r="BD33" s="831"/>
      <c r="BE33" s="832" t="s">
        <v>394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c r="A34" s="242">
        <v>7</v>
      </c>
      <c r="B34" s="780" t="s">
        <v>396</v>
      </c>
      <c r="C34" s="781"/>
      <c r="D34" s="781"/>
      <c r="E34" s="781"/>
      <c r="F34" s="781"/>
      <c r="G34" s="781"/>
      <c r="H34" s="781"/>
      <c r="I34" s="781"/>
      <c r="J34" s="781"/>
      <c r="K34" s="781"/>
      <c r="L34" s="781"/>
      <c r="M34" s="781"/>
      <c r="N34" s="781"/>
      <c r="O34" s="781"/>
      <c r="P34" s="782"/>
      <c r="Q34" s="783">
        <v>47</v>
      </c>
      <c r="R34" s="784"/>
      <c r="S34" s="784"/>
      <c r="T34" s="784"/>
      <c r="U34" s="784"/>
      <c r="V34" s="784">
        <v>47</v>
      </c>
      <c r="W34" s="784"/>
      <c r="X34" s="784"/>
      <c r="Y34" s="784"/>
      <c r="Z34" s="784"/>
      <c r="AA34" s="784" t="s">
        <v>491</v>
      </c>
      <c r="AB34" s="784"/>
      <c r="AC34" s="784"/>
      <c r="AD34" s="784"/>
      <c r="AE34" s="785"/>
      <c r="AF34" s="786" t="s">
        <v>491</v>
      </c>
      <c r="AG34" s="787"/>
      <c r="AH34" s="787"/>
      <c r="AI34" s="787"/>
      <c r="AJ34" s="788"/>
      <c r="AK34" s="834">
        <v>29</v>
      </c>
      <c r="AL34" s="830"/>
      <c r="AM34" s="830"/>
      <c r="AN34" s="830"/>
      <c r="AO34" s="830"/>
      <c r="AP34" s="830">
        <v>118</v>
      </c>
      <c r="AQ34" s="830"/>
      <c r="AR34" s="830"/>
      <c r="AS34" s="830"/>
      <c r="AT34" s="830"/>
      <c r="AU34" s="830">
        <v>105</v>
      </c>
      <c r="AV34" s="830"/>
      <c r="AW34" s="830"/>
      <c r="AX34" s="830"/>
      <c r="AY34" s="830"/>
      <c r="AZ34" s="831" t="s">
        <v>491</v>
      </c>
      <c r="BA34" s="831"/>
      <c r="BB34" s="831"/>
      <c r="BC34" s="831"/>
      <c r="BD34" s="831"/>
      <c r="BE34" s="832" t="s">
        <v>397</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c r="A35" s="242">
        <v>8</v>
      </c>
      <c r="B35" s="780" t="s">
        <v>398</v>
      </c>
      <c r="C35" s="781"/>
      <c r="D35" s="781"/>
      <c r="E35" s="781"/>
      <c r="F35" s="781"/>
      <c r="G35" s="781"/>
      <c r="H35" s="781"/>
      <c r="I35" s="781"/>
      <c r="J35" s="781"/>
      <c r="K35" s="781"/>
      <c r="L35" s="781"/>
      <c r="M35" s="781"/>
      <c r="N35" s="781"/>
      <c r="O35" s="781"/>
      <c r="P35" s="782"/>
      <c r="Q35" s="783">
        <v>366</v>
      </c>
      <c r="R35" s="784"/>
      <c r="S35" s="784"/>
      <c r="T35" s="784"/>
      <c r="U35" s="784"/>
      <c r="V35" s="784">
        <v>359</v>
      </c>
      <c r="W35" s="784"/>
      <c r="X35" s="784"/>
      <c r="Y35" s="784"/>
      <c r="Z35" s="784"/>
      <c r="AA35" s="784">
        <v>7</v>
      </c>
      <c r="AB35" s="784"/>
      <c r="AC35" s="784"/>
      <c r="AD35" s="784"/>
      <c r="AE35" s="785"/>
      <c r="AF35" s="786">
        <v>7</v>
      </c>
      <c r="AG35" s="787"/>
      <c r="AH35" s="787"/>
      <c r="AI35" s="787"/>
      <c r="AJ35" s="788"/>
      <c r="AK35" s="834">
        <v>198</v>
      </c>
      <c r="AL35" s="830"/>
      <c r="AM35" s="830"/>
      <c r="AN35" s="830"/>
      <c r="AO35" s="830"/>
      <c r="AP35" s="830">
        <v>1571</v>
      </c>
      <c r="AQ35" s="830"/>
      <c r="AR35" s="830"/>
      <c r="AS35" s="830"/>
      <c r="AT35" s="830"/>
      <c r="AU35" s="830">
        <v>1571</v>
      </c>
      <c r="AV35" s="830"/>
      <c r="AW35" s="830"/>
      <c r="AX35" s="830"/>
      <c r="AY35" s="830"/>
      <c r="AZ35" s="831" t="s">
        <v>491</v>
      </c>
      <c r="BA35" s="831"/>
      <c r="BB35" s="831"/>
      <c r="BC35" s="831"/>
      <c r="BD35" s="831"/>
      <c r="BE35" s="832" t="s">
        <v>397</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399</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c r="A63" s="240" t="s">
        <v>377</v>
      </c>
      <c r="B63" s="789" t="s">
        <v>400</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349</v>
      </c>
      <c r="AG63" s="844"/>
      <c r="AH63" s="844"/>
      <c r="AI63" s="844"/>
      <c r="AJ63" s="845"/>
      <c r="AK63" s="846"/>
      <c r="AL63" s="841"/>
      <c r="AM63" s="841"/>
      <c r="AN63" s="841"/>
      <c r="AO63" s="841"/>
      <c r="AP63" s="844">
        <v>3495</v>
      </c>
      <c r="AQ63" s="844"/>
      <c r="AR63" s="844"/>
      <c r="AS63" s="844"/>
      <c r="AT63" s="844"/>
      <c r="AU63" s="844">
        <v>2060</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c r="A66" s="727" t="s">
        <v>402</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403</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c r="A68" s="236">
        <v>1</v>
      </c>
      <c r="B68" s="869" t="s">
        <v>552</v>
      </c>
      <c r="C68" s="870"/>
      <c r="D68" s="870"/>
      <c r="E68" s="870"/>
      <c r="F68" s="870"/>
      <c r="G68" s="870"/>
      <c r="H68" s="870"/>
      <c r="I68" s="870"/>
      <c r="J68" s="870"/>
      <c r="K68" s="870"/>
      <c r="L68" s="870"/>
      <c r="M68" s="870"/>
      <c r="N68" s="870"/>
      <c r="O68" s="870"/>
      <c r="P68" s="871"/>
      <c r="Q68" s="872">
        <v>7150</v>
      </c>
      <c r="R68" s="866"/>
      <c r="S68" s="866"/>
      <c r="T68" s="866"/>
      <c r="U68" s="866"/>
      <c r="V68" s="866">
        <v>6591</v>
      </c>
      <c r="W68" s="866"/>
      <c r="X68" s="866"/>
      <c r="Y68" s="866"/>
      <c r="Z68" s="866"/>
      <c r="AA68" s="866">
        <v>559</v>
      </c>
      <c r="AB68" s="866"/>
      <c r="AC68" s="866"/>
      <c r="AD68" s="866"/>
      <c r="AE68" s="866"/>
      <c r="AF68" s="866">
        <v>559</v>
      </c>
      <c r="AG68" s="866"/>
      <c r="AH68" s="866"/>
      <c r="AI68" s="866"/>
      <c r="AJ68" s="866"/>
      <c r="AK68" s="866" t="s">
        <v>553</v>
      </c>
      <c r="AL68" s="866"/>
      <c r="AM68" s="866"/>
      <c r="AN68" s="866"/>
      <c r="AO68" s="866"/>
      <c r="AP68" s="866">
        <v>1486</v>
      </c>
      <c r="AQ68" s="866"/>
      <c r="AR68" s="866"/>
      <c r="AS68" s="866"/>
      <c r="AT68" s="866"/>
      <c r="AU68" s="866" t="s">
        <v>553</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c r="A69" s="238">
        <v>2</v>
      </c>
      <c r="B69" s="873" t="s">
        <v>554</v>
      </c>
      <c r="C69" s="874"/>
      <c r="D69" s="874"/>
      <c r="E69" s="874"/>
      <c r="F69" s="874"/>
      <c r="G69" s="874"/>
      <c r="H69" s="874"/>
      <c r="I69" s="874"/>
      <c r="J69" s="874"/>
      <c r="K69" s="874"/>
      <c r="L69" s="874"/>
      <c r="M69" s="874"/>
      <c r="N69" s="874"/>
      <c r="O69" s="874"/>
      <c r="P69" s="875"/>
      <c r="Q69" s="876">
        <v>3423</v>
      </c>
      <c r="R69" s="830"/>
      <c r="S69" s="830"/>
      <c r="T69" s="830"/>
      <c r="U69" s="830"/>
      <c r="V69" s="830">
        <v>3110</v>
      </c>
      <c r="W69" s="830"/>
      <c r="X69" s="830"/>
      <c r="Y69" s="830"/>
      <c r="Z69" s="830"/>
      <c r="AA69" s="830">
        <v>313</v>
      </c>
      <c r="AB69" s="830"/>
      <c r="AC69" s="830"/>
      <c r="AD69" s="830"/>
      <c r="AE69" s="830"/>
      <c r="AF69" s="830">
        <v>313</v>
      </c>
      <c r="AG69" s="830"/>
      <c r="AH69" s="830"/>
      <c r="AI69" s="830"/>
      <c r="AJ69" s="830"/>
      <c r="AK69" s="830">
        <v>110</v>
      </c>
      <c r="AL69" s="830"/>
      <c r="AM69" s="830"/>
      <c r="AN69" s="830"/>
      <c r="AO69" s="830"/>
      <c r="AP69" s="830">
        <v>595</v>
      </c>
      <c r="AQ69" s="830"/>
      <c r="AR69" s="830"/>
      <c r="AS69" s="830"/>
      <c r="AT69" s="830"/>
      <c r="AU69" s="830">
        <v>13</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c r="A70" s="238">
        <v>3</v>
      </c>
      <c r="B70" s="873"/>
      <c r="C70" s="874"/>
      <c r="D70" s="874"/>
      <c r="E70" s="874"/>
      <c r="F70" s="874"/>
      <c r="G70" s="874"/>
      <c r="H70" s="874"/>
      <c r="I70" s="874"/>
      <c r="J70" s="874"/>
      <c r="K70" s="874"/>
      <c r="L70" s="874"/>
      <c r="M70" s="874"/>
      <c r="N70" s="874"/>
      <c r="O70" s="874"/>
      <c r="P70" s="875"/>
      <c r="Q70" s="876"/>
      <c r="R70" s="830"/>
      <c r="S70" s="830"/>
      <c r="T70" s="830"/>
      <c r="U70" s="830"/>
      <c r="V70" s="830"/>
      <c r="W70" s="830"/>
      <c r="X70" s="830"/>
      <c r="Y70" s="830"/>
      <c r="Z70" s="830"/>
      <c r="AA70" s="830"/>
      <c r="AB70" s="830"/>
      <c r="AC70" s="830"/>
      <c r="AD70" s="830"/>
      <c r="AE70" s="830"/>
      <c r="AF70" s="830"/>
      <c r="AG70" s="830"/>
      <c r="AH70" s="830"/>
      <c r="AI70" s="830"/>
      <c r="AJ70" s="830"/>
      <c r="AK70" s="830"/>
      <c r="AL70" s="830"/>
      <c r="AM70" s="830"/>
      <c r="AN70" s="830"/>
      <c r="AO70" s="830"/>
      <c r="AP70" s="830"/>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c r="A71" s="238">
        <v>4</v>
      </c>
      <c r="B71" s="873"/>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c r="A88" s="240" t="s">
        <v>377</v>
      </c>
      <c r="B88" s="789" t="s">
        <v>404</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872</v>
      </c>
      <c r="AG88" s="844"/>
      <c r="AH88" s="844"/>
      <c r="AI88" s="844"/>
      <c r="AJ88" s="844"/>
      <c r="AK88" s="841"/>
      <c r="AL88" s="841"/>
      <c r="AM88" s="841"/>
      <c r="AN88" s="841"/>
      <c r="AO88" s="841"/>
      <c r="AP88" s="844">
        <v>2081</v>
      </c>
      <c r="AQ88" s="844"/>
      <c r="AR88" s="844"/>
      <c r="AS88" s="844"/>
      <c r="AT88" s="844"/>
      <c r="AU88" s="844">
        <v>13</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405</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406</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407</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17" t="s">
        <v>410</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411</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c r="A109" s="912" t="s">
        <v>412</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413</v>
      </c>
      <c r="AB109" s="893"/>
      <c r="AC109" s="893"/>
      <c r="AD109" s="893"/>
      <c r="AE109" s="894"/>
      <c r="AF109" s="892" t="s">
        <v>414</v>
      </c>
      <c r="AG109" s="893"/>
      <c r="AH109" s="893"/>
      <c r="AI109" s="893"/>
      <c r="AJ109" s="894"/>
      <c r="AK109" s="892" t="s">
        <v>294</v>
      </c>
      <c r="AL109" s="893"/>
      <c r="AM109" s="893"/>
      <c r="AN109" s="893"/>
      <c r="AO109" s="894"/>
      <c r="AP109" s="892" t="s">
        <v>415</v>
      </c>
      <c r="AQ109" s="893"/>
      <c r="AR109" s="893"/>
      <c r="AS109" s="893"/>
      <c r="AT109" s="895"/>
      <c r="AU109" s="912" t="s">
        <v>412</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413</v>
      </c>
      <c r="BR109" s="893"/>
      <c r="BS109" s="893"/>
      <c r="BT109" s="893"/>
      <c r="BU109" s="894"/>
      <c r="BV109" s="892" t="s">
        <v>414</v>
      </c>
      <c r="BW109" s="893"/>
      <c r="BX109" s="893"/>
      <c r="BY109" s="893"/>
      <c r="BZ109" s="894"/>
      <c r="CA109" s="892" t="s">
        <v>294</v>
      </c>
      <c r="CB109" s="893"/>
      <c r="CC109" s="893"/>
      <c r="CD109" s="893"/>
      <c r="CE109" s="894"/>
      <c r="CF109" s="913" t="s">
        <v>415</v>
      </c>
      <c r="CG109" s="913"/>
      <c r="CH109" s="913"/>
      <c r="CI109" s="913"/>
      <c r="CJ109" s="913"/>
      <c r="CK109" s="892" t="s">
        <v>416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413</v>
      </c>
      <c r="DH109" s="893"/>
      <c r="DI109" s="893"/>
      <c r="DJ109" s="893"/>
      <c r="DK109" s="894"/>
      <c r="DL109" s="892" t="s">
        <v>414</v>
      </c>
      <c r="DM109" s="893"/>
      <c r="DN109" s="893"/>
      <c r="DO109" s="893"/>
      <c r="DP109" s="894"/>
      <c r="DQ109" s="892" t="s">
        <v>294</v>
      </c>
      <c r="DR109" s="893"/>
      <c r="DS109" s="893"/>
      <c r="DT109" s="893"/>
      <c r="DU109" s="894"/>
      <c r="DV109" s="892" t="s">
        <v>415</v>
      </c>
      <c r="DW109" s="893"/>
      <c r="DX109" s="893"/>
      <c r="DY109" s="893"/>
      <c r="DZ109" s="895"/>
    </row>
    <row r="110" spans="1:131" s="230" customFormat="1" ht="26.25" customHeight="1">
      <c r="A110" s="896" t="s">
        <v>417</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1339506</v>
      </c>
      <c r="AB110" s="900"/>
      <c r="AC110" s="900"/>
      <c r="AD110" s="900"/>
      <c r="AE110" s="901"/>
      <c r="AF110" s="902">
        <v>1545893</v>
      </c>
      <c r="AG110" s="900"/>
      <c r="AH110" s="900"/>
      <c r="AI110" s="900"/>
      <c r="AJ110" s="901"/>
      <c r="AK110" s="902">
        <v>1440830</v>
      </c>
      <c r="AL110" s="900"/>
      <c r="AM110" s="900"/>
      <c r="AN110" s="900"/>
      <c r="AO110" s="901"/>
      <c r="AP110" s="903">
        <v>30.4</v>
      </c>
      <c r="AQ110" s="904"/>
      <c r="AR110" s="904"/>
      <c r="AS110" s="904"/>
      <c r="AT110" s="905"/>
      <c r="AU110" s="906" t="s">
        <v>69</v>
      </c>
      <c r="AV110" s="907"/>
      <c r="AW110" s="907"/>
      <c r="AX110" s="907"/>
      <c r="AY110" s="907"/>
      <c r="AZ110" s="929" t="s">
        <v>418</v>
      </c>
      <c r="BA110" s="897"/>
      <c r="BB110" s="897"/>
      <c r="BC110" s="897"/>
      <c r="BD110" s="897"/>
      <c r="BE110" s="897"/>
      <c r="BF110" s="897"/>
      <c r="BG110" s="897"/>
      <c r="BH110" s="897"/>
      <c r="BI110" s="897"/>
      <c r="BJ110" s="897"/>
      <c r="BK110" s="897"/>
      <c r="BL110" s="897"/>
      <c r="BM110" s="897"/>
      <c r="BN110" s="897"/>
      <c r="BO110" s="897"/>
      <c r="BP110" s="898"/>
      <c r="BQ110" s="930">
        <v>11866121</v>
      </c>
      <c r="BR110" s="931"/>
      <c r="BS110" s="931"/>
      <c r="BT110" s="931"/>
      <c r="BU110" s="931"/>
      <c r="BV110" s="931">
        <v>11269214</v>
      </c>
      <c r="BW110" s="931"/>
      <c r="BX110" s="931"/>
      <c r="BY110" s="931"/>
      <c r="BZ110" s="931"/>
      <c r="CA110" s="931">
        <v>10357077</v>
      </c>
      <c r="CB110" s="931"/>
      <c r="CC110" s="931"/>
      <c r="CD110" s="931"/>
      <c r="CE110" s="931"/>
      <c r="CF110" s="944">
        <v>218.9</v>
      </c>
      <c r="CG110" s="945"/>
      <c r="CH110" s="945"/>
      <c r="CI110" s="945"/>
      <c r="CJ110" s="945"/>
      <c r="CK110" s="946" t="s">
        <v>419</v>
      </c>
      <c r="CL110" s="947"/>
      <c r="CM110" s="929" t="s">
        <v>420</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c r="A111" s="934" t="s">
        <v>421</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422</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423</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c r="A112" s="952" t="s">
        <v>424</v>
      </c>
      <c r="B112" s="953"/>
      <c r="C112" s="923" t="s">
        <v>425</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426</v>
      </c>
      <c r="BA112" s="923"/>
      <c r="BB112" s="923"/>
      <c r="BC112" s="923"/>
      <c r="BD112" s="923"/>
      <c r="BE112" s="923"/>
      <c r="BF112" s="923"/>
      <c r="BG112" s="923"/>
      <c r="BH112" s="923"/>
      <c r="BI112" s="923"/>
      <c r="BJ112" s="923"/>
      <c r="BK112" s="923"/>
      <c r="BL112" s="923"/>
      <c r="BM112" s="923"/>
      <c r="BN112" s="923"/>
      <c r="BO112" s="923"/>
      <c r="BP112" s="924"/>
      <c r="BQ112" s="925">
        <v>2321571</v>
      </c>
      <c r="BR112" s="926"/>
      <c r="BS112" s="926"/>
      <c r="BT112" s="926"/>
      <c r="BU112" s="926"/>
      <c r="BV112" s="926">
        <v>2220250</v>
      </c>
      <c r="BW112" s="926"/>
      <c r="BX112" s="926"/>
      <c r="BY112" s="926"/>
      <c r="BZ112" s="926"/>
      <c r="CA112" s="926">
        <v>2059676</v>
      </c>
      <c r="CB112" s="926"/>
      <c r="CC112" s="926"/>
      <c r="CD112" s="926"/>
      <c r="CE112" s="926"/>
      <c r="CF112" s="920">
        <v>43.5</v>
      </c>
      <c r="CG112" s="921"/>
      <c r="CH112" s="921"/>
      <c r="CI112" s="921"/>
      <c r="CJ112" s="921"/>
      <c r="CK112" s="948"/>
      <c r="CL112" s="949"/>
      <c r="CM112" s="922" t="s">
        <v>427</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c r="A113" s="954"/>
      <c r="B113" s="955"/>
      <c r="C113" s="923" t="s">
        <v>428</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212461</v>
      </c>
      <c r="AB113" s="938"/>
      <c r="AC113" s="938"/>
      <c r="AD113" s="938"/>
      <c r="AE113" s="939"/>
      <c r="AF113" s="940">
        <v>242680</v>
      </c>
      <c r="AG113" s="938"/>
      <c r="AH113" s="938"/>
      <c r="AI113" s="938"/>
      <c r="AJ113" s="939"/>
      <c r="AK113" s="940">
        <v>244002</v>
      </c>
      <c r="AL113" s="938"/>
      <c r="AM113" s="938"/>
      <c r="AN113" s="938"/>
      <c r="AO113" s="939"/>
      <c r="AP113" s="941">
        <v>5.2</v>
      </c>
      <c r="AQ113" s="942"/>
      <c r="AR113" s="942"/>
      <c r="AS113" s="942"/>
      <c r="AT113" s="943"/>
      <c r="AU113" s="908"/>
      <c r="AV113" s="909"/>
      <c r="AW113" s="909"/>
      <c r="AX113" s="909"/>
      <c r="AY113" s="909"/>
      <c r="AZ113" s="922" t="s">
        <v>429</v>
      </c>
      <c r="BA113" s="923"/>
      <c r="BB113" s="923"/>
      <c r="BC113" s="923"/>
      <c r="BD113" s="923"/>
      <c r="BE113" s="923"/>
      <c r="BF113" s="923"/>
      <c r="BG113" s="923"/>
      <c r="BH113" s="923"/>
      <c r="BI113" s="923"/>
      <c r="BJ113" s="923"/>
      <c r="BK113" s="923"/>
      <c r="BL113" s="923"/>
      <c r="BM113" s="923"/>
      <c r="BN113" s="923"/>
      <c r="BO113" s="923"/>
      <c r="BP113" s="924"/>
      <c r="BQ113" s="925">
        <v>19289</v>
      </c>
      <c r="BR113" s="926"/>
      <c r="BS113" s="926"/>
      <c r="BT113" s="926"/>
      <c r="BU113" s="926"/>
      <c r="BV113" s="926">
        <v>16189</v>
      </c>
      <c r="BW113" s="926"/>
      <c r="BX113" s="926"/>
      <c r="BY113" s="926"/>
      <c r="BZ113" s="926"/>
      <c r="CA113" s="926">
        <v>12767</v>
      </c>
      <c r="CB113" s="926"/>
      <c r="CC113" s="926"/>
      <c r="CD113" s="926"/>
      <c r="CE113" s="926"/>
      <c r="CF113" s="920">
        <v>0.3</v>
      </c>
      <c r="CG113" s="921"/>
      <c r="CH113" s="921"/>
      <c r="CI113" s="921"/>
      <c r="CJ113" s="921"/>
      <c r="CK113" s="948"/>
      <c r="CL113" s="949"/>
      <c r="CM113" s="922" t="s">
        <v>430</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c r="A114" s="954"/>
      <c r="B114" s="955"/>
      <c r="C114" s="923" t="s">
        <v>431</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3425</v>
      </c>
      <c r="AB114" s="959"/>
      <c r="AC114" s="959"/>
      <c r="AD114" s="959"/>
      <c r="AE114" s="960"/>
      <c r="AF114" s="961">
        <v>3574</v>
      </c>
      <c r="AG114" s="959"/>
      <c r="AH114" s="959"/>
      <c r="AI114" s="959"/>
      <c r="AJ114" s="960"/>
      <c r="AK114" s="961">
        <v>3564</v>
      </c>
      <c r="AL114" s="959"/>
      <c r="AM114" s="959"/>
      <c r="AN114" s="959"/>
      <c r="AO114" s="960"/>
      <c r="AP114" s="962">
        <v>0.1</v>
      </c>
      <c r="AQ114" s="963"/>
      <c r="AR114" s="963"/>
      <c r="AS114" s="963"/>
      <c r="AT114" s="964"/>
      <c r="AU114" s="908"/>
      <c r="AV114" s="909"/>
      <c r="AW114" s="909"/>
      <c r="AX114" s="909"/>
      <c r="AY114" s="909"/>
      <c r="AZ114" s="922" t="s">
        <v>432</v>
      </c>
      <c r="BA114" s="923"/>
      <c r="BB114" s="923"/>
      <c r="BC114" s="923"/>
      <c r="BD114" s="923"/>
      <c r="BE114" s="923"/>
      <c r="BF114" s="923"/>
      <c r="BG114" s="923"/>
      <c r="BH114" s="923"/>
      <c r="BI114" s="923"/>
      <c r="BJ114" s="923"/>
      <c r="BK114" s="923"/>
      <c r="BL114" s="923"/>
      <c r="BM114" s="923"/>
      <c r="BN114" s="923"/>
      <c r="BO114" s="923"/>
      <c r="BP114" s="924"/>
      <c r="BQ114" s="925">
        <v>1307511</v>
      </c>
      <c r="BR114" s="926"/>
      <c r="BS114" s="926"/>
      <c r="BT114" s="926"/>
      <c r="BU114" s="926"/>
      <c r="BV114" s="926">
        <v>1295187</v>
      </c>
      <c r="BW114" s="926"/>
      <c r="BX114" s="926"/>
      <c r="BY114" s="926"/>
      <c r="BZ114" s="926"/>
      <c r="CA114" s="926">
        <v>1105000</v>
      </c>
      <c r="CB114" s="926"/>
      <c r="CC114" s="926"/>
      <c r="CD114" s="926"/>
      <c r="CE114" s="926"/>
      <c r="CF114" s="920">
        <v>23.3</v>
      </c>
      <c r="CG114" s="921"/>
      <c r="CH114" s="921"/>
      <c r="CI114" s="921"/>
      <c r="CJ114" s="921"/>
      <c r="CK114" s="948"/>
      <c r="CL114" s="949"/>
      <c r="CM114" s="922" t="s">
        <v>433</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c r="A115" s="954"/>
      <c r="B115" s="955"/>
      <c r="C115" s="923" t="s">
        <v>434</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435</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436</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c r="A116" s="956"/>
      <c r="B116" s="957"/>
      <c r="C116" s="965" t="s">
        <v>437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438</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439</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440</v>
      </c>
      <c r="Z117" s="894"/>
      <c r="AA117" s="978">
        <v>1555392</v>
      </c>
      <c r="AB117" s="979"/>
      <c r="AC117" s="979"/>
      <c r="AD117" s="979"/>
      <c r="AE117" s="980"/>
      <c r="AF117" s="981">
        <v>1792147</v>
      </c>
      <c r="AG117" s="979"/>
      <c r="AH117" s="979"/>
      <c r="AI117" s="979"/>
      <c r="AJ117" s="980"/>
      <c r="AK117" s="981">
        <v>1688396</v>
      </c>
      <c r="AL117" s="979"/>
      <c r="AM117" s="979"/>
      <c r="AN117" s="979"/>
      <c r="AO117" s="980"/>
      <c r="AP117" s="982"/>
      <c r="AQ117" s="983"/>
      <c r="AR117" s="983"/>
      <c r="AS117" s="983"/>
      <c r="AT117" s="984"/>
      <c r="AU117" s="908"/>
      <c r="AV117" s="909"/>
      <c r="AW117" s="909"/>
      <c r="AX117" s="909"/>
      <c r="AY117" s="909"/>
      <c r="AZ117" s="974" t="s">
        <v>441</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442</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c r="A118" s="912" t="s">
        <v>416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413</v>
      </c>
      <c r="AB118" s="893"/>
      <c r="AC118" s="893"/>
      <c r="AD118" s="893"/>
      <c r="AE118" s="894"/>
      <c r="AF118" s="892" t="s">
        <v>414</v>
      </c>
      <c r="AG118" s="893"/>
      <c r="AH118" s="893"/>
      <c r="AI118" s="893"/>
      <c r="AJ118" s="894"/>
      <c r="AK118" s="892" t="s">
        <v>294</v>
      </c>
      <c r="AL118" s="893"/>
      <c r="AM118" s="893"/>
      <c r="AN118" s="893"/>
      <c r="AO118" s="894"/>
      <c r="AP118" s="970" t="s">
        <v>415</v>
      </c>
      <c r="AQ118" s="971"/>
      <c r="AR118" s="971"/>
      <c r="AS118" s="971"/>
      <c r="AT118" s="972"/>
      <c r="AU118" s="908"/>
      <c r="AV118" s="909"/>
      <c r="AW118" s="909"/>
      <c r="AX118" s="909"/>
      <c r="AY118" s="909"/>
      <c r="AZ118" s="973" t="s">
        <v>443</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444</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c r="A119" s="1056" t="s">
        <v>419</v>
      </c>
      <c r="B119" s="947"/>
      <c r="C119" s="929" t="s">
        <v>420</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445</v>
      </c>
      <c r="BP119" s="1005"/>
      <c r="BQ119" s="999">
        <v>15514492</v>
      </c>
      <c r="BR119" s="1000"/>
      <c r="BS119" s="1000"/>
      <c r="BT119" s="1000"/>
      <c r="BU119" s="1000"/>
      <c r="BV119" s="1000">
        <v>14800840</v>
      </c>
      <c r="BW119" s="1000"/>
      <c r="BX119" s="1000"/>
      <c r="BY119" s="1000"/>
      <c r="BZ119" s="1000"/>
      <c r="CA119" s="1000">
        <v>13534520</v>
      </c>
      <c r="CB119" s="1000"/>
      <c r="CC119" s="1000"/>
      <c r="CD119" s="1000"/>
      <c r="CE119" s="1000"/>
      <c r="CF119" s="1001"/>
      <c r="CG119" s="1002"/>
      <c r="CH119" s="1002"/>
      <c r="CI119" s="1002"/>
      <c r="CJ119" s="1003"/>
      <c r="CK119" s="950"/>
      <c r="CL119" s="951"/>
      <c r="CM119" s="973" t="s">
        <v>446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c r="A120" s="1057"/>
      <c r="B120" s="949"/>
      <c r="C120" s="922" t="s">
        <v>423</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447</v>
      </c>
      <c r="AV120" s="992"/>
      <c r="AW120" s="992"/>
      <c r="AX120" s="992"/>
      <c r="AY120" s="993"/>
      <c r="AZ120" s="929" t="s">
        <v>448</v>
      </c>
      <c r="BA120" s="897"/>
      <c r="BB120" s="897"/>
      <c r="BC120" s="897"/>
      <c r="BD120" s="897"/>
      <c r="BE120" s="897"/>
      <c r="BF120" s="897"/>
      <c r="BG120" s="897"/>
      <c r="BH120" s="897"/>
      <c r="BI120" s="897"/>
      <c r="BJ120" s="897"/>
      <c r="BK120" s="897"/>
      <c r="BL120" s="897"/>
      <c r="BM120" s="897"/>
      <c r="BN120" s="897"/>
      <c r="BO120" s="897"/>
      <c r="BP120" s="898"/>
      <c r="BQ120" s="930">
        <v>5866148</v>
      </c>
      <c r="BR120" s="931"/>
      <c r="BS120" s="931"/>
      <c r="BT120" s="931"/>
      <c r="BU120" s="931"/>
      <c r="BV120" s="931">
        <v>5979481</v>
      </c>
      <c r="BW120" s="931"/>
      <c r="BX120" s="931"/>
      <c r="BY120" s="931"/>
      <c r="BZ120" s="931"/>
      <c r="CA120" s="931">
        <v>5940081</v>
      </c>
      <c r="CB120" s="931"/>
      <c r="CC120" s="931"/>
      <c r="CD120" s="931"/>
      <c r="CE120" s="931"/>
      <c r="CF120" s="944">
        <v>125.5</v>
      </c>
      <c r="CG120" s="945"/>
      <c r="CH120" s="945"/>
      <c r="CI120" s="945"/>
      <c r="CJ120" s="945"/>
      <c r="CK120" s="1006" t="s">
        <v>449</v>
      </c>
      <c r="CL120" s="1007"/>
      <c r="CM120" s="1007"/>
      <c r="CN120" s="1007"/>
      <c r="CO120" s="1008"/>
      <c r="CP120" s="1014" t="s">
        <v>398</v>
      </c>
      <c r="CQ120" s="1015"/>
      <c r="CR120" s="1015"/>
      <c r="CS120" s="1015"/>
      <c r="CT120" s="1015"/>
      <c r="CU120" s="1015"/>
      <c r="CV120" s="1015"/>
      <c r="CW120" s="1015"/>
      <c r="CX120" s="1015"/>
      <c r="CY120" s="1015"/>
      <c r="CZ120" s="1015"/>
      <c r="DA120" s="1015"/>
      <c r="DB120" s="1015"/>
      <c r="DC120" s="1015"/>
      <c r="DD120" s="1015"/>
      <c r="DE120" s="1015"/>
      <c r="DF120" s="1016"/>
      <c r="DG120" s="930">
        <v>1688882</v>
      </c>
      <c r="DH120" s="931"/>
      <c r="DI120" s="931"/>
      <c r="DJ120" s="931"/>
      <c r="DK120" s="931"/>
      <c r="DL120" s="931">
        <v>1655557</v>
      </c>
      <c r="DM120" s="931"/>
      <c r="DN120" s="931"/>
      <c r="DO120" s="931"/>
      <c r="DP120" s="931"/>
      <c r="DQ120" s="931">
        <v>1570613</v>
      </c>
      <c r="DR120" s="931"/>
      <c r="DS120" s="931"/>
      <c r="DT120" s="931"/>
      <c r="DU120" s="931"/>
      <c r="DV120" s="932">
        <v>33.200000000000003</v>
      </c>
      <c r="DW120" s="932"/>
      <c r="DX120" s="932"/>
      <c r="DY120" s="932"/>
      <c r="DZ120" s="933"/>
    </row>
    <row r="121" spans="1:130" s="230" customFormat="1" ht="26.25" customHeight="1">
      <c r="A121" s="1057"/>
      <c r="B121" s="949"/>
      <c r="C121" s="974" t="s">
        <v>450</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451</v>
      </c>
      <c r="BA121" s="923"/>
      <c r="BB121" s="923"/>
      <c r="BC121" s="923"/>
      <c r="BD121" s="923"/>
      <c r="BE121" s="923"/>
      <c r="BF121" s="923"/>
      <c r="BG121" s="923"/>
      <c r="BH121" s="923"/>
      <c r="BI121" s="923"/>
      <c r="BJ121" s="923"/>
      <c r="BK121" s="923"/>
      <c r="BL121" s="923"/>
      <c r="BM121" s="923"/>
      <c r="BN121" s="923"/>
      <c r="BO121" s="923"/>
      <c r="BP121" s="924"/>
      <c r="BQ121" s="925">
        <v>331465</v>
      </c>
      <c r="BR121" s="926"/>
      <c r="BS121" s="926"/>
      <c r="BT121" s="926"/>
      <c r="BU121" s="926"/>
      <c r="BV121" s="926">
        <v>280887</v>
      </c>
      <c r="BW121" s="926"/>
      <c r="BX121" s="926"/>
      <c r="BY121" s="926"/>
      <c r="BZ121" s="926"/>
      <c r="CA121" s="926">
        <v>220418</v>
      </c>
      <c r="CB121" s="926"/>
      <c r="CC121" s="926"/>
      <c r="CD121" s="926"/>
      <c r="CE121" s="926"/>
      <c r="CF121" s="920">
        <v>4.7</v>
      </c>
      <c r="CG121" s="921"/>
      <c r="CH121" s="921"/>
      <c r="CI121" s="921"/>
      <c r="CJ121" s="921"/>
      <c r="CK121" s="1009"/>
      <c r="CL121" s="1010"/>
      <c r="CM121" s="1010"/>
      <c r="CN121" s="1010"/>
      <c r="CO121" s="1011"/>
      <c r="CP121" s="1019" t="s">
        <v>395</v>
      </c>
      <c r="CQ121" s="1020"/>
      <c r="CR121" s="1020"/>
      <c r="CS121" s="1020"/>
      <c r="CT121" s="1020"/>
      <c r="CU121" s="1020"/>
      <c r="CV121" s="1020"/>
      <c r="CW121" s="1020"/>
      <c r="CX121" s="1020"/>
      <c r="CY121" s="1020"/>
      <c r="CZ121" s="1020"/>
      <c r="DA121" s="1020"/>
      <c r="DB121" s="1020"/>
      <c r="DC121" s="1020"/>
      <c r="DD121" s="1020"/>
      <c r="DE121" s="1020"/>
      <c r="DF121" s="1021"/>
      <c r="DG121" s="925">
        <v>497228</v>
      </c>
      <c r="DH121" s="926"/>
      <c r="DI121" s="926"/>
      <c r="DJ121" s="926"/>
      <c r="DK121" s="926"/>
      <c r="DL121" s="926">
        <v>442690</v>
      </c>
      <c r="DM121" s="926"/>
      <c r="DN121" s="926"/>
      <c r="DO121" s="926"/>
      <c r="DP121" s="926"/>
      <c r="DQ121" s="926">
        <v>381367</v>
      </c>
      <c r="DR121" s="926"/>
      <c r="DS121" s="926"/>
      <c r="DT121" s="926"/>
      <c r="DU121" s="926"/>
      <c r="DV121" s="927">
        <v>8.1</v>
      </c>
      <c r="DW121" s="927"/>
      <c r="DX121" s="927"/>
      <c r="DY121" s="927"/>
      <c r="DZ121" s="928"/>
    </row>
    <row r="122" spans="1:130" s="230" customFormat="1" ht="26.25" customHeight="1">
      <c r="A122" s="1057"/>
      <c r="B122" s="949"/>
      <c r="C122" s="922" t="s">
        <v>433</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452</v>
      </c>
      <c r="BA122" s="965"/>
      <c r="BB122" s="965"/>
      <c r="BC122" s="965"/>
      <c r="BD122" s="965"/>
      <c r="BE122" s="965"/>
      <c r="BF122" s="965"/>
      <c r="BG122" s="965"/>
      <c r="BH122" s="965"/>
      <c r="BI122" s="965"/>
      <c r="BJ122" s="965"/>
      <c r="BK122" s="965"/>
      <c r="BL122" s="965"/>
      <c r="BM122" s="965"/>
      <c r="BN122" s="965"/>
      <c r="BO122" s="965"/>
      <c r="BP122" s="966"/>
      <c r="BQ122" s="999">
        <v>9886155</v>
      </c>
      <c r="BR122" s="1000"/>
      <c r="BS122" s="1000"/>
      <c r="BT122" s="1000"/>
      <c r="BU122" s="1000"/>
      <c r="BV122" s="1000">
        <v>9638261</v>
      </c>
      <c r="BW122" s="1000"/>
      <c r="BX122" s="1000"/>
      <c r="BY122" s="1000"/>
      <c r="BZ122" s="1000"/>
      <c r="CA122" s="1000">
        <v>9082966</v>
      </c>
      <c r="CB122" s="1000"/>
      <c r="CC122" s="1000"/>
      <c r="CD122" s="1000"/>
      <c r="CE122" s="1000"/>
      <c r="CF122" s="1017">
        <v>191.9</v>
      </c>
      <c r="CG122" s="1018"/>
      <c r="CH122" s="1018"/>
      <c r="CI122" s="1018"/>
      <c r="CJ122" s="1018"/>
      <c r="CK122" s="1009"/>
      <c r="CL122" s="1010"/>
      <c r="CM122" s="1010"/>
      <c r="CN122" s="1010"/>
      <c r="CO122" s="1011"/>
      <c r="CP122" s="1019" t="s">
        <v>396</v>
      </c>
      <c r="CQ122" s="1020"/>
      <c r="CR122" s="1020"/>
      <c r="CS122" s="1020"/>
      <c r="CT122" s="1020"/>
      <c r="CU122" s="1020"/>
      <c r="CV122" s="1020"/>
      <c r="CW122" s="1020"/>
      <c r="CX122" s="1020"/>
      <c r="CY122" s="1020"/>
      <c r="CZ122" s="1020"/>
      <c r="DA122" s="1020"/>
      <c r="DB122" s="1020"/>
      <c r="DC122" s="1020"/>
      <c r="DD122" s="1020"/>
      <c r="DE122" s="1020"/>
      <c r="DF122" s="1021"/>
      <c r="DG122" s="925">
        <v>133132</v>
      </c>
      <c r="DH122" s="926"/>
      <c r="DI122" s="926"/>
      <c r="DJ122" s="926"/>
      <c r="DK122" s="926"/>
      <c r="DL122" s="926">
        <v>119462</v>
      </c>
      <c r="DM122" s="926"/>
      <c r="DN122" s="926"/>
      <c r="DO122" s="926"/>
      <c r="DP122" s="926"/>
      <c r="DQ122" s="926">
        <v>104867</v>
      </c>
      <c r="DR122" s="926"/>
      <c r="DS122" s="926"/>
      <c r="DT122" s="926"/>
      <c r="DU122" s="926"/>
      <c r="DV122" s="927">
        <v>2.2000000000000002</v>
      </c>
      <c r="DW122" s="927"/>
      <c r="DX122" s="927"/>
      <c r="DY122" s="927"/>
      <c r="DZ122" s="928"/>
    </row>
    <row r="123" spans="1:130" s="230" customFormat="1" ht="26.25" customHeight="1">
      <c r="A123" s="1057"/>
      <c r="B123" s="949"/>
      <c r="C123" s="922" t="s">
        <v>439</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453</v>
      </c>
      <c r="BP123" s="1005"/>
      <c r="BQ123" s="1063">
        <v>16083768</v>
      </c>
      <c r="BR123" s="1064"/>
      <c r="BS123" s="1064"/>
      <c r="BT123" s="1064"/>
      <c r="BU123" s="1064"/>
      <c r="BV123" s="1064">
        <v>15898629</v>
      </c>
      <c r="BW123" s="1064"/>
      <c r="BX123" s="1064"/>
      <c r="BY123" s="1064"/>
      <c r="BZ123" s="1064"/>
      <c r="CA123" s="1064">
        <v>15243465</v>
      </c>
      <c r="CB123" s="1064"/>
      <c r="CC123" s="1064"/>
      <c r="CD123" s="1064"/>
      <c r="CE123" s="1064"/>
      <c r="CF123" s="1001"/>
      <c r="CG123" s="1002"/>
      <c r="CH123" s="1002"/>
      <c r="CI123" s="1002"/>
      <c r="CJ123" s="1003"/>
      <c r="CK123" s="1009"/>
      <c r="CL123" s="1010"/>
      <c r="CM123" s="1010"/>
      <c r="CN123" s="1010"/>
      <c r="CO123" s="1011"/>
      <c r="CP123" s="1019" t="s">
        <v>393</v>
      </c>
      <c r="CQ123" s="1020"/>
      <c r="CR123" s="1020"/>
      <c r="CS123" s="1020"/>
      <c r="CT123" s="1020"/>
      <c r="CU123" s="1020"/>
      <c r="CV123" s="1020"/>
      <c r="CW123" s="1020"/>
      <c r="CX123" s="1020"/>
      <c r="CY123" s="1020"/>
      <c r="CZ123" s="1020"/>
      <c r="DA123" s="1020"/>
      <c r="DB123" s="1020"/>
      <c r="DC123" s="1020"/>
      <c r="DD123" s="1020"/>
      <c r="DE123" s="1020"/>
      <c r="DF123" s="1021"/>
      <c r="DG123" s="958">
        <v>2329</v>
      </c>
      <c r="DH123" s="959"/>
      <c r="DI123" s="959"/>
      <c r="DJ123" s="959"/>
      <c r="DK123" s="960"/>
      <c r="DL123" s="961">
        <v>2541</v>
      </c>
      <c r="DM123" s="959"/>
      <c r="DN123" s="959"/>
      <c r="DO123" s="959"/>
      <c r="DP123" s="960"/>
      <c r="DQ123" s="961">
        <v>2829</v>
      </c>
      <c r="DR123" s="959"/>
      <c r="DS123" s="959"/>
      <c r="DT123" s="959"/>
      <c r="DU123" s="960"/>
      <c r="DV123" s="962">
        <v>0.1</v>
      </c>
      <c r="DW123" s="963"/>
      <c r="DX123" s="963"/>
      <c r="DY123" s="963"/>
      <c r="DZ123" s="964"/>
    </row>
    <row r="124" spans="1:130" s="230" customFormat="1" ht="26.25" customHeight="1" thickBot="1">
      <c r="A124" s="1057"/>
      <c r="B124" s="949"/>
      <c r="C124" s="922" t="s">
        <v>442</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454</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455</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c r="A125" s="1057"/>
      <c r="B125" s="949"/>
      <c r="C125" s="922" t="s">
        <v>444</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456</v>
      </c>
      <c r="CL125" s="1007"/>
      <c r="CM125" s="1007"/>
      <c r="CN125" s="1007"/>
      <c r="CO125" s="1008"/>
      <c r="CP125" s="929" t="s">
        <v>457</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c r="A126" s="1057"/>
      <c r="B126" s="949"/>
      <c r="C126" s="922" t="s">
        <v>446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458</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c r="A127" s="1058"/>
      <c r="B127" s="951"/>
      <c r="C127" s="973" t="s">
        <v>459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460</v>
      </c>
      <c r="AY127" s="1032"/>
      <c r="AZ127" s="1032"/>
      <c r="BA127" s="1032"/>
      <c r="BB127" s="1032"/>
      <c r="BC127" s="1032"/>
      <c r="BD127" s="1032"/>
      <c r="BE127" s="1033"/>
      <c r="BF127" s="1034" t="s">
        <v>461</v>
      </c>
      <c r="BG127" s="1032"/>
      <c r="BH127" s="1032"/>
      <c r="BI127" s="1032"/>
      <c r="BJ127" s="1032"/>
      <c r="BK127" s="1032"/>
      <c r="BL127" s="1033"/>
      <c r="BM127" s="1034" t="s">
        <v>462</v>
      </c>
      <c r="BN127" s="1032"/>
      <c r="BO127" s="1032"/>
      <c r="BP127" s="1032"/>
      <c r="BQ127" s="1032"/>
      <c r="BR127" s="1032"/>
      <c r="BS127" s="1033"/>
      <c r="BT127" s="1034" t="s">
        <v>463</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464</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c r="A128" s="1041" t="s">
        <v>465</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466</v>
      </c>
      <c r="X128" s="1043"/>
      <c r="Y128" s="1043"/>
      <c r="Z128" s="1044"/>
      <c r="AA128" s="1045">
        <v>81688</v>
      </c>
      <c r="AB128" s="1046"/>
      <c r="AC128" s="1046"/>
      <c r="AD128" s="1046"/>
      <c r="AE128" s="1047"/>
      <c r="AF128" s="1048">
        <v>80639</v>
      </c>
      <c r="AG128" s="1046"/>
      <c r="AH128" s="1046"/>
      <c r="AI128" s="1046"/>
      <c r="AJ128" s="1047"/>
      <c r="AK128" s="1048">
        <v>79495</v>
      </c>
      <c r="AL128" s="1046"/>
      <c r="AM128" s="1046"/>
      <c r="AN128" s="1046"/>
      <c r="AO128" s="1047"/>
      <c r="AP128" s="1049"/>
      <c r="AQ128" s="1050"/>
      <c r="AR128" s="1050"/>
      <c r="AS128" s="1050"/>
      <c r="AT128" s="1051"/>
      <c r="AU128" s="232"/>
      <c r="AV128" s="232"/>
      <c r="AW128" s="232"/>
      <c r="AX128" s="896" t="s">
        <v>467</v>
      </c>
      <c r="AY128" s="897"/>
      <c r="AZ128" s="897"/>
      <c r="BA128" s="897"/>
      <c r="BB128" s="897"/>
      <c r="BC128" s="897"/>
      <c r="BD128" s="897"/>
      <c r="BE128" s="898"/>
      <c r="BF128" s="1052" t="s">
        <v>122</v>
      </c>
      <c r="BG128" s="1053"/>
      <c r="BH128" s="1053"/>
      <c r="BI128" s="1053"/>
      <c r="BJ128" s="1053"/>
      <c r="BK128" s="1053"/>
      <c r="BL128" s="1054"/>
      <c r="BM128" s="1052">
        <v>14.53</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468</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469</v>
      </c>
      <c r="X129" s="1071"/>
      <c r="Y129" s="1071"/>
      <c r="Z129" s="1072"/>
      <c r="AA129" s="958">
        <v>5749424</v>
      </c>
      <c r="AB129" s="959"/>
      <c r="AC129" s="959"/>
      <c r="AD129" s="959"/>
      <c r="AE129" s="960"/>
      <c r="AF129" s="961">
        <v>5764822</v>
      </c>
      <c r="AG129" s="959"/>
      <c r="AH129" s="959"/>
      <c r="AI129" s="959"/>
      <c r="AJ129" s="960"/>
      <c r="AK129" s="961">
        <v>5819128</v>
      </c>
      <c r="AL129" s="959"/>
      <c r="AM129" s="959"/>
      <c r="AN129" s="959"/>
      <c r="AO129" s="960"/>
      <c r="AP129" s="1073"/>
      <c r="AQ129" s="1074"/>
      <c r="AR129" s="1074"/>
      <c r="AS129" s="1074"/>
      <c r="AT129" s="1075"/>
      <c r="AU129" s="233"/>
      <c r="AV129" s="233"/>
      <c r="AW129" s="233"/>
      <c r="AX129" s="1065" t="s">
        <v>470</v>
      </c>
      <c r="AY129" s="923"/>
      <c r="AZ129" s="923"/>
      <c r="BA129" s="923"/>
      <c r="BB129" s="923"/>
      <c r="BC129" s="923"/>
      <c r="BD129" s="923"/>
      <c r="BE129" s="924"/>
      <c r="BF129" s="1066" t="s">
        <v>122</v>
      </c>
      <c r="BG129" s="1067"/>
      <c r="BH129" s="1067"/>
      <c r="BI129" s="1067"/>
      <c r="BJ129" s="1067"/>
      <c r="BK129" s="1067"/>
      <c r="BL129" s="1068"/>
      <c r="BM129" s="1066">
        <v>19.53</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34" t="s">
        <v>471</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472</v>
      </c>
      <c r="X130" s="1071"/>
      <c r="Y130" s="1071"/>
      <c r="Z130" s="1072"/>
      <c r="AA130" s="958">
        <v>957501</v>
      </c>
      <c r="AB130" s="959"/>
      <c r="AC130" s="959"/>
      <c r="AD130" s="959"/>
      <c r="AE130" s="960"/>
      <c r="AF130" s="961">
        <v>1073817</v>
      </c>
      <c r="AG130" s="959"/>
      <c r="AH130" s="959"/>
      <c r="AI130" s="959"/>
      <c r="AJ130" s="960"/>
      <c r="AK130" s="961">
        <v>1086711</v>
      </c>
      <c r="AL130" s="959"/>
      <c r="AM130" s="959"/>
      <c r="AN130" s="959"/>
      <c r="AO130" s="960"/>
      <c r="AP130" s="1073"/>
      <c r="AQ130" s="1074"/>
      <c r="AR130" s="1074"/>
      <c r="AS130" s="1074"/>
      <c r="AT130" s="1075"/>
      <c r="AU130" s="233"/>
      <c r="AV130" s="233"/>
      <c r="AW130" s="233"/>
      <c r="AX130" s="1065" t="s">
        <v>473</v>
      </c>
      <c r="AY130" s="923"/>
      <c r="AZ130" s="923"/>
      <c r="BA130" s="923"/>
      <c r="BB130" s="923"/>
      <c r="BC130" s="923"/>
      <c r="BD130" s="923"/>
      <c r="BE130" s="924"/>
      <c r="BF130" s="1101">
        <v>11.8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474</v>
      </c>
      <c r="X131" s="1108"/>
      <c r="Y131" s="1108"/>
      <c r="Z131" s="1109"/>
      <c r="AA131" s="1004">
        <v>4791923</v>
      </c>
      <c r="AB131" s="986"/>
      <c r="AC131" s="986"/>
      <c r="AD131" s="986"/>
      <c r="AE131" s="987"/>
      <c r="AF131" s="985">
        <v>4691005</v>
      </c>
      <c r="AG131" s="986"/>
      <c r="AH131" s="986"/>
      <c r="AI131" s="986"/>
      <c r="AJ131" s="987"/>
      <c r="AK131" s="985">
        <v>4732417</v>
      </c>
      <c r="AL131" s="986"/>
      <c r="AM131" s="986"/>
      <c r="AN131" s="986"/>
      <c r="AO131" s="987"/>
      <c r="AP131" s="1110"/>
      <c r="AQ131" s="1111"/>
      <c r="AR131" s="1111"/>
      <c r="AS131" s="1111"/>
      <c r="AT131" s="1112"/>
      <c r="AU131" s="233"/>
      <c r="AV131" s="233"/>
      <c r="AW131" s="233"/>
      <c r="AX131" s="1083" t="s">
        <v>475</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090" t="s">
        <v>476</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477</v>
      </c>
      <c r="W132" s="1094"/>
      <c r="X132" s="1094"/>
      <c r="Y132" s="1094"/>
      <c r="Z132" s="1095"/>
      <c r="AA132" s="1096">
        <v>10.772355900000001</v>
      </c>
      <c r="AB132" s="1097"/>
      <c r="AC132" s="1097"/>
      <c r="AD132" s="1097"/>
      <c r="AE132" s="1098"/>
      <c r="AF132" s="1099">
        <v>13.59391005</v>
      </c>
      <c r="AG132" s="1097"/>
      <c r="AH132" s="1097"/>
      <c r="AI132" s="1097"/>
      <c r="AJ132" s="1098"/>
      <c r="AK132" s="1099">
        <v>11.034319249999999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478</v>
      </c>
      <c r="W133" s="1077"/>
      <c r="X133" s="1077"/>
      <c r="Y133" s="1077"/>
      <c r="Z133" s="1078"/>
      <c r="AA133" s="1079">
        <v>10.1</v>
      </c>
      <c r="AB133" s="1080"/>
      <c r="AC133" s="1080"/>
      <c r="AD133" s="1080"/>
      <c r="AE133" s="1081"/>
      <c r="AF133" s="1079">
        <v>11.4</v>
      </c>
      <c r="AG133" s="1080"/>
      <c r="AH133" s="1080"/>
      <c r="AI133" s="1080"/>
      <c r="AJ133" s="1081"/>
      <c r="AK133" s="1079">
        <v>11.8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MpkYkoRqo+QiIh4qGhEwoyOgkXY+HCRG68wLl2FZDUBEIJ8w68Z6ip3OinZUMb4HhQGdvRDf7R9eyiAge/M9Pg==" saltValue="5AIfCypeC47PeyBmKq9JL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479</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W9xLBDAb388bvqtgdYy/DfRxfEek2LwwXsYzVLkOefFD250H8spbuTVtkJg2Yres5pcsdKH3KlGfh+6Wfc5OOg==" saltValue="GapOqzHHbWwkOcB43Sta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KmOW1lKO4G1V7tYBHJZQI7v7fBGiV77iNXQ1xMkIGMwYZZRLfQNZbnVgKbGSd68/R6I2d8QsBKbtTq00FhWpxQ==" saltValue="pJVCo+LhnkymJGm3+xeZY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482</v>
      </c>
      <c r="AP7" s="272"/>
      <c r="AQ7" s="273" t="s">
        <v>483</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484</v>
      </c>
      <c r="AQ8" s="279" t="s">
        <v>485</v>
      </c>
      <c r="AR8" s="280" t="s">
        <v>486</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487</v>
      </c>
      <c r="AL9" s="1117"/>
      <c r="AM9" s="1117"/>
      <c r="AN9" s="1118"/>
      <c r="AO9" s="281">
        <v>1598996</v>
      </c>
      <c r="AP9" s="281">
        <v>259073</v>
      </c>
      <c r="AQ9" s="282">
        <v>171003</v>
      </c>
      <c r="AR9" s="283">
        <v>51.5</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488</v>
      </c>
      <c r="AL10" s="1117"/>
      <c r="AM10" s="1117"/>
      <c r="AN10" s="1118"/>
      <c r="AO10" s="284">
        <v>194035</v>
      </c>
      <c r="AP10" s="284">
        <v>31438</v>
      </c>
      <c r="AQ10" s="285">
        <v>27322</v>
      </c>
      <c r="AR10" s="286">
        <v>15.1</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489</v>
      </c>
      <c r="AL11" s="1117"/>
      <c r="AM11" s="1117"/>
      <c r="AN11" s="1118"/>
      <c r="AO11" s="284">
        <v>185335</v>
      </c>
      <c r="AP11" s="284">
        <v>30028</v>
      </c>
      <c r="AQ11" s="285">
        <v>5560</v>
      </c>
      <c r="AR11" s="286">
        <v>440.1</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490</v>
      </c>
      <c r="AL12" s="1117"/>
      <c r="AM12" s="1117"/>
      <c r="AN12" s="1118"/>
      <c r="AO12" s="284" t="s">
        <v>491</v>
      </c>
      <c r="AP12" s="284" t="s">
        <v>491</v>
      </c>
      <c r="AQ12" s="285">
        <v>49</v>
      </c>
      <c r="AR12" s="286" t="s">
        <v>491</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492</v>
      </c>
      <c r="AL13" s="1117"/>
      <c r="AM13" s="1117"/>
      <c r="AN13" s="1118"/>
      <c r="AO13" s="284">
        <v>46486</v>
      </c>
      <c r="AP13" s="284">
        <v>7532</v>
      </c>
      <c r="AQ13" s="285">
        <v>6397</v>
      </c>
      <c r="AR13" s="286">
        <v>17.7</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493</v>
      </c>
      <c r="AL14" s="1117"/>
      <c r="AM14" s="1117"/>
      <c r="AN14" s="1118"/>
      <c r="AO14" s="284">
        <v>52432</v>
      </c>
      <c r="AP14" s="284">
        <v>8495</v>
      </c>
      <c r="AQ14" s="285">
        <v>3603</v>
      </c>
      <c r="AR14" s="286">
        <v>135.80000000000001</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494</v>
      </c>
      <c r="AL15" s="1120"/>
      <c r="AM15" s="1120"/>
      <c r="AN15" s="1121"/>
      <c r="AO15" s="284">
        <v>-68171</v>
      </c>
      <c r="AP15" s="284">
        <v>-11045</v>
      </c>
      <c r="AQ15" s="285">
        <v>-9266</v>
      </c>
      <c r="AR15" s="286">
        <v>19.2</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2009113</v>
      </c>
      <c r="AP16" s="284">
        <v>325521</v>
      </c>
      <c r="AQ16" s="285">
        <v>204668</v>
      </c>
      <c r="AR16" s="286">
        <v>59</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499</v>
      </c>
      <c r="AL21" s="1123"/>
      <c r="AM21" s="1123"/>
      <c r="AN21" s="1124"/>
      <c r="AO21" s="297">
        <v>24.79</v>
      </c>
      <c r="AP21" s="298">
        <v>17.07</v>
      </c>
      <c r="AQ21" s="299">
        <v>7.72</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500</v>
      </c>
      <c r="AL22" s="1123"/>
      <c r="AM22" s="1123"/>
      <c r="AN22" s="1124"/>
      <c r="AO22" s="302">
        <v>95.7</v>
      </c>
      <c r="AP22" s="303">
        <v>95.6</v>
      </c>
      <c r="AQ22" s="304">
        <v>0.1</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13" t="s">
        <v>501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c r="A27" s="309"/>
      <c r="AO27" s="262"/>
      <c r="AP27" s="262"/>
      <c r="AQ27" s="262"/>
      <c r="AR27" s="262"/>
      <c r="AS27" s="262"/>
      <c r="AT27" s="262"/>
    </row>
    <row r="28" spans="1:46" ht="17.25">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482</v>
      </c>
      <c r="AP30" s="272"/>
      <c r="AQ30" s="273" t="s">
        <v>483</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484</v>
      </c>
      <c r="AQ31" s="279" t="s">
        <v>485</v>
      </c>
      <c r="AR31" s="280" t="s">
        <v>486</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504</v>
      </c>
      <c r="AL32" s="1131"/>
      <c r="AM32" s="1131"/>
      <c r="AN32" s="1132"/>
      <c r="AO32" s="312">
        <v>1440830</v>
      </c>
      <c r="AP32" s="312">
        <v>233446</v>
      </c>
      <c r="AQ32" s="313">
        <v>121688</v>
      </c>
      <c r="AR32" s="314">
        <v>91.8</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505</v>
      </c>
      <c r="AL33" s="1131"/>
      <c r="AM33" s="1131"/>
      <c r="AN33" s="1132"/>
      <c r="AO33" s="312" t="s">
        <v>491</v>
      </c>
      <c r="AP33" s="312" t="s">
        <v>491</v>
      </c>
      <c r="AQ33" s="313">
        <v>42</v>
      </c>
      <c r="AR33" s="314" t="s">
        <v>491</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506</v>
      </c>
      <c r="AL34" s="1131"/>
      <c r="AM34" s="1131"/>
      <c r="AN34" s="1132"/>
      <c r="AO34" s="312" t="s">
        <v>491</v>
      </c>
      <c r="AP34" s="312" t="s">
        <v>491</v>
      </c>
      <c r="AQ34" s="313">
        <v>167</v>
      </c>
      <c r="AR34" s="314" t="s">
        <v>491</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507</v>
      </c>
      <c r="AL35" s="1131"/>
      <c r="AM35" s="1131"/>
      <c r="AN35" s="1132"/>
      <c r="AO35" s="312">
        <v>244002</v>
      </c>
      <c r="AP35" s="312">
        <v>39534</v>
      </c>
      <c r="AQ35" s="313">
        <v>24481</v>
      </c>
      <c r="AR35" s="314">
        <v>61.5</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508</v>
      </c>
      <c r="AL36" s="1131"/>
      <c r="AM36" s="1131"/>
      <c r="AN36" s="1132"/>
      <c r="AO36" s="312">
        <v>3564</v>
      </c>
      <c r="AP36" s="312">
        <v>577</v>
      </c>
      <c r="AQ36" s="313">
        <v>4187</v>
      </c>
      <c r="AR36" s="314">
        <v>-86.2</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509</v>
      </c>
      <c r="AL37" s="1131"/>
      <c r="AM37" s="1131"/>
      <c r="AN37" s="1132"/>
      <c r="AO37" s="312" t="s">
        <v>491</v>
      </c>
      <c r="AP37" s="312" t="s">
        <v>491</v>
      </c>
      <c r="AQ37" s="313">
        <v>813</v>
      </c>
      <c r="AR37" s="314" t="s">
        <v>491</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510</v>
      </c>
      <c r="AL38" s="1134"/>
      <c r="AM38" s="1134"/>
      <c r="AN38" s="1135"/>
      <c r="AO38" s="315" t="s">
        <v>491</v>
      </c>
      <c r="AP38" s="315" t="s">
        <v>491</v>
      </c>
      <c r="AQ38" s="316">
        <v>19</v>
      </c>
      <c r="AR38" s="304" t="s">
        <v>491</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511</v>
      </c>
      <c r="AL39" s="1134"/>
      <c r="AM39" s="1134"/>
      <c r="AN39" s="1135"/>
      <c r="AO39" s="312">
        <v>-79495</v>
      </c>
      <c r="AP39" s="312">
        <v>-12880</v>
      </c>
      <c r="AQ39" s="313">
        <v>-4925</v>
      </c>
      <c r="AR39" s="314">
        <v>161.5</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512</v>
      </c>
      <c r="AL40" s="1131"/>
      <c r="AM40" s="1131"/>
      <c r="AN40" s="1132"/>
      <c r="AO40" s="312">
        <v>-1086711</v>
      </c>
      <c r="AP40" s="312">
        <v>-176071</v>
      </c>
      <c r="AQ40" s="313">
        <v>-96916</v>
      </c>
      <c r="AR40" s="314">
        <v>81.7</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522190</v>
      </c>
      <c r="AP41" s="312">
        <v>84606</v>
      </c>
      <c r="AQ41" s="313">
        <v>49555</v>
      </c>
      <c r="AR41" s="314">
        <v>70.7</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482</v>
      </c>
      <c r="AN49" s="1127" t="s">
        <v>515</v>
      </c>
      <c r="AO49" s="1128"/>
      <c r="AP49" s="1128"/>
      <c r="AQ49" s="1128"/>
      <c r="AR49" s="1129"/>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516</v>
      </c>
      <c r="AO50" s="329" t="s">
        <v>517</v>
      </c>
      <c r="AP50" s="330" t="s">
        <v>518</v>
      </c>
      <c r="AQ50" s="331" t="s">
        <v>519</v>
      </c>
      <c r="AR50" s="332" t="s">
        <v>520</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2409815</v>
      </c>
      <c r="AN51" s="334">
        <v>355063</v>
      </c>
      <c r="AO51" s="335">
        <v>-15.9</v>
      </c>
      <c r="AP51" s="336">
        <v>190274</v>
      </c>
      <c r="AQ51" s="337">
        <v>13.6</v>
      </c>
      <c r="AR51" s="338">
        <v>-29.5</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1336396</v>
      </c>
      <c r="AN52" s="342">
        <v>196905</v>
      </c>
      <c r="AO52" s="343">
        <v>-38.700000000000003</v>
      </c>
      <c r="AP52" s="344">
        <v>88584</v>
      </c>
      <c r="AQ52" s="345">
        <v>7.3</v>
      </c>
      <c r="AR52" s="346">
        <v>-46</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1492273</v>
      </c>
      <c r="AN53" s="334">
        <v>223260</v>
      </c>
      <c r="AO53" s="335">
        <v>-37.1</v>
      </c>
      <c r="AP53" s="336">
        <v>200194</v>
      </c>
      <c r="AQ53" s="337">
        <v>5.2</v>
      </c>
      <c r="AR53" s="338">
        <v>-42.3</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746973</v>
      </c>
      <c r="AN54" s="342">
        <v>111755</v>
      </c>
      <c r="AO54" s="343">
        <v>-43.2</v>
      </c>
      <c r="AP54" s="344">
        <v>106422</v>
      </c>
      <c r="AQ54" s="345">
        <v>20.100000000000001</v>
      </c>
      <c r="AR54" s="346">
        <v>-63.3</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2389144</v>
      </c>
      <c r="AN55" s="334">
        <v>365033</v>
      </c>
      <c r="AO55" s="335">
        <v>63.5</v>
      </c>
      <c r="AP55" s="336">
        <v>196914</v>
      </c>
      <c r="AQ55" s="337">
        <v>-1.6</v>
      </c>
      <c r="AR55" s="338">
        <v>65.099999999999994</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1614502</v>
      </c>
      <c r="AN56" s="342">
        <v>246677</v>
      </c>
      <c r="AO56" s="343">
        <v>120.7</v>
      </c>
      <c r="AP56" s="344">
        <v>98966</v>
      </c>
      <c r="AQ56" s="345">
        <v>-7</v>
      </c>
      <c r="AR56" s="346">
        <v>127.7</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1518715</v>
      </c>
      <c r="AN57" s="334">
        <v>239168</v>
      </c>
      <c r="AO57" s="335">
        <v>-34.5</v>
      </c>
      <c r="AP57" s="336">
        <v>204757</v>
      </c>
      <c r="AQ57" s="337">
        <v>4</v>
      </c>
      <c r="AR57" s="338">
        <v>-38.5</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1038469</v>
      </c>
      <c r="AN58" s="342">
        <v>163538</v>
      </c>
      <c r="AO58" s="343">
        <v>-33.700000000000003</v>
      </c>
      <c r="AP58" s="344">
        <v>106071</v>
      </c>
      <c r="AQ58" s="345">
        <v>7.2</v>
      </c>
      <c r="AR58" s="346">
        <v>-40.9</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938504</v>
      </c>
      <c r="AN59" s="334">
        <v>152058</v>
      </c>
      <c r="AO59" s="335">
        <v>-36.4</v>
      </c>
      <c r="AP59" s="336">
        <v>194971</v>
      </c>
      <c r="AQ59" s="337">
        <v>-4.8</v>
      </c>
      <c r="AR59" s="338">
        <v>-31.6</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551608</v>
      </c>
      <c r="AN60" s="342">
        <v>89373</v>
      </c>
      <c r="AO60" s="343">
        <v>-45.4</v>
      </c>
      <c r="AP60" s="344">
        <v>105966</v>
      </c>
      <c r="AQ60" s="345">
        <v>-0.1</v>
      </c>
      <c r="AR60" s="346">
        <v>-45.3</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1749690</v>
      </c>
      <c r="AN61" s="349">
        <v>266916</v>
      </c>
      <c r="AO61" s="350">
        <v>-12.1</v>
      </c>
      <c r="AP61" s="351">
        <v>197422</v>
      </c>
      <c r="AQ61" s="352">
        <v>3.3</v>
      </c>
      <c r="AR61" s="338">
        <v>-15.4</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1057590</v>
      </c>
      <c r="AN62" s="342">
        <v>161650</v>
      </c>
      <c r="AO62" s="343">
        <v>-8.1</v>
      </c>
      <c r="AP62" s="344">
        <v>101202</v>
      </c>
      <c r="AQ62" s="345">
        <v>5.5</v>
      </c>
      <c r="AR62" s="346">
        <v>-13.6</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Sq7i7kEpoLQuvOMXw2kXiIuzeNRhgeBVgb4H9qBJv9sI+Jtd58ew+13N/yEHwmB8Na3DGyStee73yh6iFljcEg==" saltValue="Y6hVEZENekYnSgyzbD+rW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CB26" sqref="CB26"/>
    </sheetView>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479</v>
      </c>
    </row>
    <row r="120" spans="125:125" ht="13.5" hidden="1" customHeight="1"/>
    <row r="121" spans="125:125" ht="13.5" hidden="1" customHeight="1">
      <c r="DU121" s="259"/>
    </row>
  </sheetData>
  <sheetProtection algorithmName="SHA-512" hashValue="58XkTvFHMPE6BHPQo1U2Ih8a5u5Y31ldwO7l+WpUMNAiIuQamprXX067BhsclXf9y5zuIC4I2Nqfo3NrF9/pqg==" saltValue="zB7VY4oqg6xfMdD2GWVtz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479</v>
      </c>
    </row>
  </sheetData>
  <sheetProtection algorithmName="SHA-512" hashValue="XQvNg9PxF9rlPRDtniksTJWQEDul59TaTwR8SaipGheosNCiB2CA+KW8gVnDPkW3Yon6ht05wChD2VpTukAi2Q==" saltValue="R0euuwT9qtzuLJPSjbXs3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529</v>
      </c>
      <c r="G46" s="8" t="s">
        <v>530</v>
      </c>
      <c r="H46" s="8" t="s">
        <v>531</v>
      </c>
      <c r="I46" s="8" t="s">
        <v>532</v>
      </c>
      <c r="J46" s="9" t="s">
        <v>533</v>
      </c>
    </row>
    <row r="47" spans="2:10" ht="57.75" customHeight="1">
      <c r="B47" s="10"/>
      <c r="C47" s="1139" t="s">
        <v>3</v>
      </c>
      <c r="D47" s="1139"/>
      <c r="E47" s="1140"/>
      <c r="F47" s="11">
        <v>32.01</v>
      </c>
      <c r="G47" s="12">
        <v>30.04</v>
      </c>
      <c r="H47" s="12">
        <v>32.07</v>
      </c>
      <c r="I47" s="12">
        <v>36.54</v>
      </c>
      <c r="J47" s="13">
        <v>35.68</v>
      </c>
    </row>
    <row r="48" spans="2:10" ht="57.75" customHeight="1">
      <c r="B48" s="14"/>
      <c r="C48" s="1141" t="s">
        <v>4</v>
      </c>
      <c r="D48" s="1141"/>
      <c r="E48" s="1142"/>
      <c r="F48" s="15">
        <v>2.09</v>
      </c>
      <c r="G48" s="16">
        <v>1.68</v>
      </c>
      <c r="H48" s="16">
        <v>2.44</v>
      </c>
      <c r="I48" s="16">
        <v>2.0099999999999998</v>
      </c>
      <c r="J48" s="17">
        <v>2.17</v>
      </c>
    </row>
    <row r="49" spans="2:10" ht="57.75" customHeight="1" thickBot="1">
      <c r="B49" s="18"/>
      <c r="C49" s="1143" t="s">
        <v>5</v>
      </c>
      <c r="D49" s="1143"/>
      <c r="E49" s="1144"/>
      <c r="F49" s="19" t="s">
        <v>534</v>
      </c>
      <c r="G49" s="20" t="s">
        <v>535</v>
      </c>
      <c r="H49" s="20">
        <v>3.82</v>
      </c>
      <c r="I49" s="20">
        <v>2.92</v>
      </c>
      <c r="J49" s="21" t="s">
        <v>536</v>
      </c>
    </row>
    <row r="50" spans="2:10"/>
  </sheetData>
  <sheetProtection algorithmName="SHA-512" hashValue="LEtdBli35S917AX7ZJP7SpeZQ1RZCQsyHqx3WJtr475KYx/dQC+ZYNMz4ZxtM0EFNDSnWFgKYo4v+rrcxu4VFA==" saltValue="G4KzTVUYfyEnV9r12dBp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c r="A34" s="22"/>
      <c r="B34" s="31"/>
      <c r="C34" s="1151" t="s">
        <v>537</v>
      </c>
      <c r="D34" s="1151"/>
      <c r="E34" s="1152"/>
      <c r="F34" s="32">
        <v>4.18</v>
      </c>
      <c r="G34" s="33">
        <v>4.55</v>
      </c>
      <c r="H34" s="33">
        <v>4.84</v>
      </c>
      <c r="I34" s="33">
        <v>5.08</v>
      </c>
      <c r="J34" s="34">
        <v>5.38</v>
      </c>
      <c r="K34" s="22"/>
      <c r="L34" s="22"/>
      <c r="M34" s="22"/>
      <c r="N34" s="22"/>
      <c r="O34" s="22"/>
      <c r="P34" s="22"/>
    </row>
    <row r="35" spans="1:16" ht="39" customHeight="1">
      <c r="A35" s="22"/>
      <c r="B35" s="35"/>
      <c r="C35" s="1145" t="s">
        <v>538</v>
      </c>
      <c r="D35" s="1146"/>
      <c r="E35" s="1147"/>
      <c r="F35" s="36">
        <v>2.06</v>
      </c>
      <c r="G35" s="37">
        <v>1.65</v>
      </c>
      <c r="H35" s="37">
        <v>2.42</v>
      </c>
      <c r="I35" s="37">
        <v>1.97</v>
      </c>
      <c r="J35" s="38">
        <v>2.15</v>
      </c>
      <c r="K35" s="22"/>
      <c r="L35" s="22"/>
      <c r="M35" s="22"/>
      <c r="N35" s="22"/>
      <c r="O35" s="22"/>
      <c r="P35" s="22"/>
    </row>
    <row r="36" spans="1:16" ht="39" customHeight="1">
      <c r="A36" s="22"/>
      <c r="B36" s="35"/>
      <c r="C36" s="1145" t="s">
        <v>539</v>
      </c>
      <c r="D36" s="1146"/>
      <c r="E36" s="1147"/>
      <c r="F36" s="36">
        <v>3.57</v>
      </c>
      <c r="G36" s="37">
        <v>2.69</v>
      </c>
      <c r="H36" s="37">
        <v>2.6</v>
      </c>
      <c r="I36" s="37">
        <v>1.97</v>
      </c>
      <c r="J36" s="38">
        <v>0.28000000000000003</v>
      </c>
      <c r="K36" s="22"/>
      <c r="L36" s="22"/>
      <c r="M36" s="22"/>
      <c r="N36" s="22"/>
      <c r="O36" s="22"/>
      <c r="P36" s="22"/>
    </row>
    <row r="37" spans="1:16" ht="39" customHeight="1">
      <c r="A37" s="22"/>
      <c r="B37" s="35"/>
      <c r="C37" s="1145" t="s">
        <v>540</v>
      </c>
      <c r="D37" s="1146"/>
      <c r="E37" s="1147"/>
      <c r="F37" s="36">
        <v>0.63</v>
      </c>
      <c r="G37" s="37">
        <v>1.06</v>
      </c>
      <c r="H37" s="37">
        <v>1.18</v>
      </c>
      <c r="I37" s="37">
        <v>0.56000000000000005</v>
      </c>
      <c r="J37" s="38">
        <v>0.18</v>
      </c>
      <c r="K37" s="22"/>
      <c r="L37" s="22"/>
      <c r="M37" s="22"/>
      <c r="N37" s="22"/>
      <c r="O37" s="22"/>
      <c r="P37" s="22"/>
    </row>
    <row r="38" spans="1:16" ht="39" customHeight="1">
      <c r="A38" s="22"/>
      <c r="B38" s="35"/>
      <c r="C38" s="1145" t="s">
        <v>541</v>
      </c>
      <c r="D38" s="1146"/>
      <c r="E38" s="1147"/>
      <c r="F38" s="36">
        <v>0</v>
      </c>
      <c r="G38" s="37">
        <v>0.1</v>
      </c>
      <c r="H38" s="37">
        <v>0</v>
      </c>
      <c r="I38" s="37">
        <v>0</v>
      </c>
      <c r="J38" s="38">
        <v>0.11</v>
      </c>
      <c r="K38" s="22"/>
      <c r="L38" s="22"/>
      <c r="M38" s="22"/>
      <c r="N38" s="22"/>
      <c r="O38" s="22"/>
      <c r="P38" s="22"/>
    </row>
    <row r="39" spans="1:16" ht="39" customHeight="1">
      <c r="A39" s="22"/>
      <c r="B39" s="35"/>
      <c r="C39" s="1145" t="s">
        <v>542</v>
      </c>
      <c r="D39" s="1146"/>
      <c r="E39" s="1147"/>
      <c r="F39" s="36">
        <v>0.02</v>
      </c>
      <c r="G39" s="37">
        <v>0.02</v>
      </c>
      <c r="H39" s="37">
        <v>0.01</v>
      </c>
      <c r="I39" s="37">
        <v>0.03</v>
      </c>
      <c r="J39" s="38">
        <v>0.02</v>
      </c>
      <c r="K39" s="22"/>
      <c r="L39" s="22"/>
      <c r="M39" s="22"/>
      <c r="N39" s="22"/>
      <c r="O39" s="22"/>
      <c r="P39" s="22"/>
    </row>
    <row r="40" spans="1:16" ht="39" customHeight="1">
      <c r="A40" s="22"/>
      <c r="B40" s="35"/>
      <c r="C40" s="1145" t="s">
        <v>543</v>
      </c>
      <c r="D40" s="1146"/>
      <c r="E40" s="1147"/>
      <c r="F40" s="36">
        <v>0.13</v>
      </c>
      <c r="G40" s="37">
        <v>0.14000000000000001</v>
      </c>
      <c r="H40" s="37">
        <v>0.02</v>
      </c>
      <c r="I40" s="37">
        <v>0</v>
      </c>
      <c r="J40" s="38">
        <v>0.01</v>
      </c>
      <c r="K40" s="22"/>
      <c r="L40" s="22"/>
      <c r="M40" s="22"/>
      <c r="N40" s="22"/>
      <c r="O40" s="22"/>
      <c r="P40" s="22"/>
    </row>
    <row r="41" spans="1:16" ht="39" customHeight="1">
      <c r="A41" s="22"/>
      <c r="B41" s="35"/>
      <c r="C41" s="1145" t="s">
        <v>544</v>
      </c>
      <c r="D41" s="1146"/>
      <c r="E41" s="1147"/>
      <c r="F41" s="36">
        <v>0</v>
      </c>
      <c r="G41" s="37">
        <v>0</v>
      </c>
      <c r="H41" s="37">
        <v>0</v>
      </c>
      <c r="I41" s="37">
        <v>0</v>
      </c>
      <c r="J41" s="38">
        <v>0</v>
      </c>
      <c r="K41" s="22"/>
      <c r="L41" s="22"/>
      <c r="M41" s="22"/>
      <c r="N41" s="22"/>
      <c r="O41" s="22"/>
      <c r="P41" s="22"/>
    </row>
    <row r="42" spans="1:16" ht="39" customHeight="1">
      <c r="A42" s="22"/>
      <c r="B42" s="39"/>
      <c r="C42" s="1145" t="s">
        <v>545</v>
      </c>
      <c r="D42" s="1146"/>
      <c r="E42" s="1147"/>
      <c r="F42" s="36" t="s">
        <v>491</v>
      </c>
      <c r="G42" s="37" t="s">
        <v>491</v>
      </c>
      <c r="H42" s="37" t="s">
        <v>491</v>
      </c>
      <c r="I42" s="37" t="s">
        <v>491</v>
      </c>
      <c r="J42" s="38" t="s">
        <v>491</v>
      </c>
      <c r="K42" s="22"/>
      <c r="L42" s="22"/>
      <c r="M42" s="22"/>
      <c r="N42" s="22"/>
      <c r="O42" s="22"/>
      <c r="P42" s="22"/>
    </row>
    <row r="43" spans="1:16" ht="39" customHeight="1" thickBot="1">
      <c r="A43" s="22"/>
      <c r="B43" s="40"/>
      <c r="C43" s="1148" t="s">
        <v>546</v>
      </c>
      <c r="D43" s="1149"/>
      <c r="E43" s="1150"/>
      <c r="F43" s="41">
        <v>0</v>
      </c>
      <c r="G43" s="42">
        <v>0</v>
      </c>
      <c r="H43" s="42">
        <v>0</v>
      </c>
      <c r="I43" s="42">
        <v>0</v>
      </c>
      <c r="J43" s="43">
        <v>0</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x+Ubjjz5pBzv4mUYRMrbB1a/ojlMefZivZGneLkS6tvt1o4SPtnKn0D3qydtXfE2CciHHpGrDQJGZqJ88kp9Mw==" saltValue="orqnlXKk/sNFWMKyczRj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31"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c r="A45" s="48"/>
      <c r="B45" s="1153" t="s">
        <v>9</v>
      </c>
      <c r="C45" s="1154"/>
      <c r="D45" s="58"/>
      <c r="E45" s="1159" t="s">
        <v>10</v>
      </c>
      <c r="F45" s="1159"/>
      <c r="G45" s="1159"/>
      <c r="H45" s="1159"/>
      <c r="I45" s="1159"/>
      <c r="J45" s="1160"/>
      <c r="K45" s="59">
        <v>1180</v>
      </c>
      <c r="L45" s="60">
        <v>1243</v>
      </c>
      <c r="M45" s="60">
        <v>1340</v>
      </c>
      <c r="N45" s="60">
        <v>1546</v>
      </c>
      <c r="O45" s="61">
        <v>1441</v>
      </c>
      <c r="P45" s="48"/>
      <c r="Q45" s="48"/>
      <c r="R45" s="48"/>
      <c r="S45" s="48"/>
      <c r="T45" s="48"/>
      <c r="U45" s="48"/>
    </row>
    <row r="46" spans="1:21" ht="30.75" customHeight="1">
      <c r="A46" s="48"/>
      <c r="B46" s="1155"/>
      <c r="C46" s="1156"/>
      <c r="D46" s="62"/>
      <c r="E46" s="1161" t="s">
        <v>11</v>
      </c>
      <c r="F46" s="1161"/>
      <c r="G46" s="1161"/>
      <c r="H46" s="1161"/>
      <c r="I46" s="1161"/>
      <c r="J46" s="1162"/>
      <c r="K46" s="63" t="s">
        <v>491</v>
      </c>
      <c r="L46" s="64" t="s">
        <v>491</v>
      </c>
      <c r="M46" s="64" t="s">
        <v>491</v>
      </c>
      <c r="N46" s="64" t="s">
        <v>491</v>
      </c>
      <c r="O46" s="65" t="s">
        <v>491</v>
      </c>
      <c r="P46" s="48"/>
      <c r="Q46" s="48"/>
      <c r="R46" s="48"/>
      <c r="S46" s="48"/>
      <c r="T46" s="48"/>
      <c r="U46" s="48"/>
    </row>
    <row r="47" spans="1:21" ht="30.75" customHeight="1">
      <c r="A47" s="48"/>
      <c r="B47" s="1155"/>
      <c r="C47" s="1156"/>
      <c r="D47" s="62"/>
      <c r="E47" s="1161" t="s">
        <v>12</v>
      </c>
      <c r="F47" s="1161"/>
      <c r="G47" s="1161"/>
      <c r="H47" s="1161"/>
      <c r="I47" s="1161"/>
      <c r="J47" s="1162"/>
      <c r="K47" s="63" t="s">
        <v>491</v>
      </c>
      <c r="L47" s="64" t="s">
        <v>491</v>
      </c>
      <c r="M47" s="64" t="s">
        <v>491</v>
      </c>
      <c r="N47" s="64" t="s">
        <v>491</v>
      </c>
      <c r="O47" s="65" t="s">
        <v>491</v>
      </c>
      <c r="P47" s="48"/>
      <c r="Q47" s="48"/>
      <c r="R47" s="48"/>
      <c r="S47" s="48"/>
      <c r="T47" s="48"/>
      <c r="U47" s="48"/>
    </row>
    <row r="48" spans="1:21" ht="30.75" customHeight="1">
      <c r="A48" s="48"/>
      <c r="B48" s="1155"/>
      <c r="C48" s="1156"/>
      <c r="D48" s="62"/>
      <c r="E48" s="1161" t="s">
        <v>13</v>
      </c>
      <c r="F48" s="1161"/>
      <c r="G48" s="1161"/>
      <c r="H48" s="1161"/>
      <c r="I48" s="1161"/>
      <c r="J48" s="1162"/>
      <c r="K48" s="63">
        <v>200</v>
      </c>
      <c r="L48" s="64">
        <v>200</v>
      </c>
      <c r="M48" s="64">
        <v>212</v>
      </c>
      <c r="N48" s="64">
        <v>243</v>
      </c>
      <c r="O48" s="65">
        <v>244</v>
      </c>
      <c r="P48" s="48"/>
      <c r="Q48" s="48"/>
      <c r="R48" s="48"/>
      <c r="S48" s="48"/>
      <c r="T48" s="48"/>
      <c r="U48" s="48"/>
    </row>
    <row r="49" spans="1:21" ht="30.75" customHeight="1">
      <c r="A49" s="48"/>
      <c r="B49" s="1155"/>
      <c r="C49" s="1156"/>
      <c r="D49" s="62"/>
      <c r="E49" s="1161" t="s">
        <v>14</v>
      </c>
      <c r="F49" s="1161"/>
      <c r="G49" s="1161"/>
      <c r="H49" s="1161"/>
      <c r="I49" s="1161"/>
      <c r="J49" s="1162"/>
      <c r="K49" s="63">
        <v>2</v>
      </c>
      <c r="L49" s="64">
        <v>4</v>
      </c>
      <c r="M49" s="64">
        <v>3</v>
      </c>
      <c r="N49" s="64">
        <v>4</v>
      </c>
      <c r="O49" s="65">
        <v>4</v>
      </c>
      <c r="P49" s="48"/>
      <c r="Q49" s="48"/>
      <c r="R49" s="48"/>
      <c r="S49" s="48"/>
      <c r="T49" s="48"/>
      <c r="U49" s="48"/>
    </row>
    <row r="50" spans="1:21" ht="30.75" customHeight="1">
      <c r="A50" s="48"/>
      <c r="B50" s="1155"/>
      <c r="C50" s="1156"/>
      <c r="D50" s="62"/>
      <c r="E50" s="1161" t="s">
        <v>15</v>
      </c>
      <c r="F50" s="1161"/>
      <c r="G50" s="1161"/>
      <c r="H50" s="1161"/>
      <c r="I50" s="1161"/>
      <c r="J50" s="1162"/>
      <c r="K50" s="63" t="s">
        <v>491</v>
      </c>
      <c r="L50" s="64" t="s">
        <v>491</v>
      </c>
      <c r="M50" s="64" t="s">
        <v>491</v>
      </c>
      <c r="N50" s="64" t="s">
        <v>491</v>
      </c>
      <c r="O50" s="65" t="s">
        <v>491</v>
      </c>
      <c r="P50" s="48"/>
      <c r="Q50" s="48"/>
      <c r="R50" s="48"/>
      <c r="S50" s="48"/>
      <c r="T50" s="48"/>
      <c r="U50" s="48"/>
    </row>
    <row r="51" spans="1:21" ht="30.75" customHeight="1">
      <c r="A51" s="48"/>
      <c r="B51" s="1157"/>
      <c r="C51" s="1158"/>
      <c r="D51" s="66"/>
      <c r="E51" s="1161" t="s">
        <v>16</v>
      </c>
      <c r="F51" s="1161"/>
      <c r="G51" s="1161"/>
      <c r="H51" s="1161"/>
      <c r="I51" s="1161"/>
      <c r="J51" s="1162"/>
      <c r="K51" s="63" t="s">
        <v>491</v>
      </c>
      <c r="L51" s="64" t="s">
        <v>491</v>
      </c>
      <c r="M51" s="64" t="s">
        <v>491</v>
      </c>
      <c r="N51" s="64" t="s">
        <v>491</v>
      </c>
      <c r="O51" s="65" t="s">
        <v>491</v>
      </c>
      <c r="P51" s="48"/>
      <c r="Q51" s="48"/>
      <c r="R51" s="48"/>
      <c r="S51" s="48"/>
      <c r="T51" s="48"/>
      <c r="U51" s="48"/>
    </row>
    <row r="52" spans="1:21" ht="30.75" customHeight="1">
      <c r="A52" s="48"/>
      <c r="B52" s="1163" t="s">
        <v>17</v>
      </c>
      <c r="C52" s="1164"/>
      <c r="D52" s="66"/>
      <c r="E52" s="1161" t="s">
        <v>18</v>
      </c>
      <c r="F52" s="1161"/>
      <c r="G52" s="1161"/>
      <c r="H52" s="1161"/>
      <c r="I52" s="1161"/>
      <c r="J52" s="1162"/>
      <c r="K52" s="63">
        <v>964</v>
      </c>
      <c r="L52" s="64">
        <v>996</v>
      </c>
      <c r="M52" s="64">
        <v>1040</v>
      </c>
      <c r="N52" s="64">
        <v>1154</v>
      </c>
      <c r="O52" s="65">
        <v>1165</v>
      </c>
      <c r="P52" s="48"/>
      <c r="Q52" s="48"/>
      <c r="R52" s="48"/>
      <c r="S52" s="48"/>
      <c r="T52" s="48"/>
      <c r="U52" s="48"/>
    </row>
    <row r="53" spans="1:21" ht="30.75" customHeight="1" thickBot="1">
      <c r="A53" s="48"/>
      <c r="B53" s="1165" t="s">
        <v>19</v>
      </c>
      <c r="C53" s="1166"/>
      <c r="D53" s="67"/>
      <c r="E53" s="1167" t="s">
        <v>20</v>
      </c>
      <c r="F53" s="1167"/>
      <c r="G53" s="1167"/>
      <c r="H53" s="1167"/>
      <c r="I53" s="1167"/>
      <c r="J53" s="1168"/>
      <c r="K53" s="68">
        <v>418</v>
      </c>
      <c r="L53" s="69">
        <v>451</v>
      </c>
      <c r="M53" s="69">
        <v>515</v>
      </c>
      <c r="N53" s="69">
        <v>639</v>
      </c>
      <c r="O53" s="70">
        <v>524</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c r="B58" s="1169" t="s">
        <v>24</v>
      </c>
      <c r="C58" s="1170"/>
      <c r="D58" s="1175" t="s">
        <v>25</v>
      </c>
      <c r="E58" s="1176"/>
      <c r="F58" s="1176"/>
      <c r="G58" s="1176"/>
      <c r="H58" s="1176"/>
      <c r="I58" s="1176"/>
      <c r="J58" s="1177"/>
      <c r="K58" s="83"/>
      <c r="L58" s="84"/>
      <c r="M58" s="84"/>
      <c r="N58" s="84"/>
      <c r="O58" s="85"/>
    </row>
    <row r="59" spans="1:21" ht="31.5" customHeight="1">
      <c r="B59" s="1171"/>
      <c r="C59" s="1172"/>
      <c r="D59" s="1178" t="s">
        <v>26</v>
      </c>
      <c r="E59" s="1179"/>
      <c r="F59" s="1179"/>
      <c r="G59" s="1179"/>
      <c r="H59" s="1179"/>
      <c r="I59" s="1179"/>
      <c r="J59" s="1180"/>
      <c r="K59" s="86"/>
      <c r="L59" s="87"/>
      <c r="M59" s="87"/>
      <c r="N59" s="87"/>
      <c r="O59" s="88"/>
    </row>
    <row r="60" spans="1:21" ht="31.5" customHeight="1" thickBot="1">
      <c r="B60" s="1173"/>
      <c r="C60" s="1174"/>
      <c r="D60" s="1181" t="s">
        <v>27</v>
      </c>
      <c r="E60" s="1182"/>
      <c r="F60" s="1182"/>
      <c r="G60" s="1182"/>
      <c r="H60" s="1182"/>
      <c r="I60" s="1182"/>
      <c r="J60" s="1183"/>
      <c r="K60" s="89"/>
      <c r="L60" s="90"/>
      <c r="M60" s="90"/>
      <c r="N60" s="90"/>
      <c r="O60" s="91"/>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vsPzju64UGrd/INCOq+qXoVfUvdnfTOKM8ASU02Cb1TF0pCuLJl2tG9h4QtGwtE5VMOcBXkQYOCorTHvsv9Urg==" saltValue="9ASAbjK1zMc3v61UgMZaj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529</v>
      </c>
      <c r="J40" s="103" t="s">
        <v>530</v>
      </c>
      <c r="K40" s="103" t="s">
        <v>531</v>
      </c>
      <c r="L40" s="103" t="s">
        <v>532</v>
      </c>
      <c r="M40" s="104" t="s">
        <v>533</v>
      </c>
    </row>
    <row r="41" spans="2:13" ht="27.75" customHeight="1">
      <c r="B41" s="1184" t="s">
        <v>30</v>
      </c>
      <c r="C41" s="1185"/>
      <c r="D41" s="105"/>
      <c r="E41" s="1190" t="s">
        <v>31</v>
      </c>
      <c r="F41" s="1190"/>
      <c r="G41" s="1190"/>
      <c r="H41" s="1191"/>
      <c r="I41" s="355">
        <v>12284</v>
      </c>
      <c r="J41" s="356">
        <v>11811</v>
      </c>
      <c r="K41" s="356">
        <v>11866</v>
      </c>
      <c r="L41" s="356">
        <v>11269</v>
      </c>
      <c r="M41" s="357">
        <v>10357</v>
      </c>
    </row>
    <row r="42" spans="2:13" ht="27.75" customHeight="1">
      <c r="B42" s="1186"/>
      <c r="C42" s="1187"/>
      <c r="D42" s="106"/>
      <c r="E42" s="1192" t="s">
        <v>32</v>
      </c>
      <c r="F42" s="1192"/>
      <c r="G42" s="1192"/>
      <c r="H42" s="1193"/>
      <c r="I42" s="358" t="s">
        <v>491</v>
      </c>
      <c r="J42" s="359" t="s">
        <v>491</v>
      </c>
      <c r="K42" s="359" t="s">
        <v>491</v>
      </c>
      <c r="L42" s="359" t="s">
        <v>491</v>
      </c>
      <c r="M42" s="360" t="s">
        <v>491</v>
      </c>
    </row>
    <row r="43" spans="2:13" ht="27.75" customHeight="1">
      <c r="B43" s="1186"/>
      <c r="C43" s="1187"/>
      <c r="D43" s="106"/>
      <c r="E43" s="1192" t="s">
        <v>33</v>
      </c>
      <c r="F43" s="1192"/>
      <c r="G43" s="1192"/>
      <c r="H43" s="1193"/>
      <c r="I43" s="358">
        <v>2370</v>
      </c>
      <c r="J43" s="359">
        <v>2399</v>
      </c>
      <c r="K43" s="359">
        <v>2322</v>
      </c>
      <c r="L43" s="359">
        <v>2220</v>
      </c>
      <c r="M43" s="360">
        <v>2060</v>
      </c>
    </row>
    <row r="44" spans="2:13" ht="27.75" customHeight="1">
      <c r="B44" s="1186"/>
      <c r="C44" s="1187"/>
      <c r="D44" s="106"/>
      <c r="E44" s="1192" t="s">
        <v>34</v>
      </c>
      <c r="F44" s="1192"/>
      <c r="G44" s="1192"/>
      <c r="H44" s="1193"/>
      <c r="I44" s="358">
        <v>30</v>
      </c>
      <c r="J44" s="359">
        <v>24</v>
      </c>
      <c r="K44" s="359">
        <v>19</v>
      </c>
      <c r="L44" s="359">
        <v>16</v>
      </c>
      <c r="M44" s="360">
        <v>13</v>
      </c>
    </row>
    <row r="45" spans="2:13" ht="27.75" customHeight="1">
      <c r="B45" s="1186"/>
      <c r="C45" s="1187"/>
      <c r="D45" s="106"/>
      <c r="E45" s="1192" t="s">
        <v>35</v>
      </c>
      <c r="F45" s="1192"/>
      <c r="G45" s="1192"/>
      <c r="H45" s="1193"/>
      <c r="I45" s="358">
        <v>1426</v>
      </c>
      <c r="J45" s="359">
        <v>1367</v>
      </c>
      <c r="K45" s="359">
        <v>1308</v>
      </c>
      <c r="L45" s="359">
        <v>1295</v>
      </c>
      <c r="M45" s="360">
        <v>1105</v>
      </c>
    </row>
    <row r="46" spans="2:13" ht="27.75" customHeight="1">
      <c r="B46" s="1186"/>
      <c r="C46" s="1187"/>
      <c r="D46" s="107"/>
      <c r="E46" s="1192" t="s">
        <v>36</v>
      </c>
      <c r="F46" s="1192"/>
      <c r="G46" s="1192"/>
      <c r="H46" s="1193"/>
      <c r="I46" s="358" t="s">
        <v>491</v>
      </c>
      <c r="J46" s="359" t="s">
        <v>491</v>
      </c>
      <c r="K46" s="359" t="s">
        <v>491</v>
      </c>
      <c r="L46" s="359" t="s">
        <v>491</v>
      </c>
      <c r="M46" s="360" t="s">
        <v>491</v>
      </c>
    </row>
    <row r="47" spans="2:13" ht="27.75" customHeight="1">
      <c r="B47" s="1186"/>
      <c r="C47" s="1187"/>
      <c r="D47" s="108"/>
      <c r="E47" s="1194" t="s">
        <v>37</v>
      </c>
      <c r="F47" s="1195"/>
      <c r="G47" s="1195"/>
      <c r="H47" s="1196"/>
      <c r="I47" s="358" t="s">
        <v>491</v>
      </c>
      <c r="J47" s="359" t="s">
        <v>491</v>
      </c>
      <c r="K47" s="359" t="s">
        <v>491</v>
      </c>
      <c r="L47" s="359" t="s">
        <v>491</v>
      </c>
      <c r="M47" s="360" t="s">
        <v>491</v>
      </c>
    </row>
    <row r="48" spans="2:13" ht="27.75" customHeight="1">
      <c r="B48" s="1186"/>
      <c r="C48" s="1187"/>
      <c r="D48" s="106"/>
      <c r="E48" s="1192" t="s">
        <v>38</v>
      </c>
      <c r="F48" s="1192"/>
      <c r="G48" s="1192"/>
      <c r="H48" s="1193"/>
      <c r="I48" s="358" t="s">
        <v>491</v>
      </c>
      <c r="J48" s="359" t="s">
        <v>491</v>
      </c>
      <c r="K48" s="359" t="s">
        <v>491</v>
      </c>
      <c r="L48" s="359" t="s">
        <v>491</v>
      </c>
      <c r="M48" s="360" t="s">
        <v>491</v>
      </c>
    </row>
    <row r="49" spans="2:13" ht="27.75" customHeight="1">
      <c r="B49" s="1188"/>
      <c r="C49" s="1189"/>
      <c r="D49" s="106"/>
      <c r="E49" s="1192" t="s">
        <v>39</v>
      </c>
      <c r="F49" s="1192"/>
      <c r="G49" s="1192"/>
      <c r="H49" s="1193"/>
      <c r="I49" s="358" t="s">
        <v>491</v>
      </c>
      <c r="J49" s="359" t="s">
        <v>491</v>
      </c>
      <c r="K49" s="359" t="s">
        <v>491</v>
      </c>
      <c r="L49" s="359" t="s">
        <v>491</v>
      </c>
      <c r="M49" s="360" t="s">
        <v>491</v>
      </c>
    </row>
    <row r="50" spans="2:13" ht="27.75" customHeight="1">
      <c r="B50" s="1197" t="s">
        <v>40</v>
      </c>
      <c r="C50" s="1198"/>
      <c r="D50" s="109"/>
      <c r="E50" s="1192" t="s">
        <v>41</v>
      </c>
      <c r="F50" s="1192"/>
      <c r="G50" s="1192"/>
      <c r="H50" s="1193"/>
      <c r="I50" s="358">
        <v>5605</v>
      </c>
      <c r="J50" s="359">
        <v>5533</v>
      </c>
      <c r="K50" s="359">
        <v>5866</v>
      </c>
      <c r="L50" s="359">
        <v>5979</v>
      </c>
      <c r="M50" s="360">
        <v>5940</v>
      </c>
    </row>
    <row r="51" spans="2:13" ht="27.75" customHeight="1">
      <c r="B51" s="1186"/>
      <c r="C51" s="1187"/>
      <c r="D51" s="106"/>
      <c r="E51" s="1192" t="s">
        <v>42</v>
      </c>
      <c r="F51" s="1192"/>
      <c r="G51" s="1192"/>
      <c r="H51" s="1193"/>
      <c r="I51" s="358">
        <v>399</v>
      </c>
      <c r="J51" s="359">
        <v>344</v>
      </c>
      <c r="K51" s="359">
        <v>331</v>
      </c>
      <c r="L51" s="359">
        <v>281</v>
      </c>
      <c r="M51" s="360">
        <v>220</v>
      </c>
    </row>
    <row r="52" spans="2:13" ht="27.75" customHeight="1">
      <c r="B52" s="1188"/>
      <c r="C52" s="1189"/>
      <c r="D52" s="106"/>
      <c r="E52" s="1192" t="s">
        <v>43</v>
      </c>
      <c r="F52" s="1192"/>
      <c r="G52" s="1192"/>
      <c r="H52" s="1193"/>
      <c r="I52" s="358">
        <v>10189</v>
      </c>
      <c r="J52" s="359">
        <v>10004</v>
      </c>
      <c r="K52" s="359">
        <v>9886</v>
      </c>
      <c r="L52" s="359">
        <v>9638</v>
      </c>
      <c r="M52" s="360">
        <v>9083</v>
      </c>
    </row>
    <row r="53" spans="2:13" ht="27.75" customHeight="1" thickBot="1">
      <c r="B53" s="1199" t="s">
        <v>19</v>
      </c>
      <c r="C53" s="1200"/>
      <c r="D53" s="110"/>
      <c r="E53" s="1201" t="s">
        <v>44</v>
      </c>
      <c r="F53" s="1201"/>
      <c r="G53" s="1201"/>
      <c r="H53" s="1202"/>
      <c r="I53" s="361">
        <v>-83</v>
      </c>
      <c r="J53" s="362">
        <v>-279</v>
      </c>
      <c r="K53" s="362">
        <v>-569</v>
      </c>
      <c r="L53" s="362">
        <v>-1098</v>
      </c>
      <c r="M53" s="363">
        <v>-1709</v>
      </c>
    </row>
    <row r="54" spans="2:13" ht="27.75" customHeight="1">
      <c r="B54" s="111"/>
      <c r="C54" s="112"/>
      <c r="D54" s="112"/>
      <c r="E54" s="113"/>
      <c r="F54" s="113"/>
      <c r="G54" s="113"/>
      <c r="H54" s="113"/>
      <c r="I54" s="114"/>
      <c r="J54" s="114"/>
      <c r="K54" s="114"/>
      <c r="L54" s="114"/>
      <c r="M54" s="114"/>
    </row>
    <row r="55" spans="2:13"/>
  </sheetData>
  <sheetProtection algorithmName="SHA-512" hashValue="2sJUkfNEnMLOks2DOaNh2gvmKZeecM5FmsGzkVjePc9glV5Esl4O23TiDtHaQGrCU8u0sSAlXLVXweF0NsUDvg==" saltValue="1xzBuVKwnFkM4UZZwZRoE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O39" sqref="O39"/>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531</v>
      </c>
      <c r="G54" s="119" t="s">
        <v>532</v>
      </c>
      <c r="H54" s="120" t="s">
        <v>533</v>
      </c>
    </row>
    <row r="55" spans="2:8" ht="52.5" customHeight="1">
      <c r="B55" s="121"/>
      <c r="C55" s="1211" t="s">
        <v>46</v>
      </c>
      <c r="D55" s="1211"/>
      <c r="E55" s="1212"/>
      <c r="F55" s="122">
        <v>1844</v>
      </c>
      <c r="G55" s="122">
        <v>2107</v>
      </c>
      <c r="H55" s="123">
        <v>2076</v>
      </c>
    </row>
    <row r="56" spans="2:8" ht="52.5" customHeight="1">
      <c r="B56" s="124"/>
      <c r="C56" s="1213" t="s">
        <v>47</v>
      </c>
      <c r="D56" s="1213"/>
      <c r="E56" s="1214"/>
      <c r="F56" s="125">
        <v>1099</v>
      </c>
      <c r="G56" s="125">
        <v>966</v>
      </c>
      <c r="H56" s="126">
        <v>993</v>
      </c>
    </row>
    <row r="57" spans="2:8" ht="53.25" customHeight="1">
      <c r="B57" s="124"/>
      <c r="C57" s="1215" t="s">
        <v>48</v>
      </c>
      <c r="D57" s="1215"/>
      <c r="E57" s="1216"/>
      <c r="F57" s="127">
        <v>2736</v>
      </c>
      <c r="G57" s="127">
        <v>2704</v>
      </c>
      <c r="H57" s="128">
        <v>2684</v>
      </c>
    </row>
    <row r="58" spans="2:8" ht="45.75" customHeight="1">
      <c r="B58" s="129"/>
      <c r="C58" s="1203" t="s">
        <v>555</v>
      </c>
      <c r="D58" s="1204"/>
      <c r="E58" s="1205"/>
      <c r="F58" s="130">
        <v>826</v>
      </c>
      <c r="G58" s="130">
        <v>826</v>
      </c>
      <c r="H58" s="131">
        <v>826</v>
      </c>
    </row>
    <row r="59" spans="2:8" ht="45.75" customHeight="1">
      <c r="B59" s="129"/>
      <c r="C59" s="1203" t="s">
        <v>556</v>
      </c>
      <c r="D59" s="1204"/>
      <c r="E59" s="1205"/>
      <c r="F59" s="130">
        <v>588</v>
      </c>
      <c r="G59" s="130">
        <v>558</v>
      </c>
      <c r="H59" s="131">
        <v>513</v>
      </c>
    </row>
    <row r="60" spans="2:8" ht="45.75" customHeight="1">
      <c r="B60" s="129"/>
      <c r="C60" s="1203" t="s">
        <v>557</v>
      </c>
      <c r="D60" s="1204"/>
      <c r="E60" s="1205"/>
      <c r="F60" s="130">
        <v>356</v>
      </c>
      <c r="G60" s="130">
        <v>356</v>
      </c>
      <c r="H60" s="131">
        <v>356</v>
      </c>
    </row>
    <row r="61" spans="2:8" ht="45.75" customHeight="1">
      <c r="B61" s="129"/>
      <c r="C61" s="1203" t="s">
        <v>558</v>
      </c>
      <c r="D61" s="1204"/>
      <c r="E61" s="1205"/>
      <c r="F61" s="130">
        <v>290</v>
      </c>
      <c r="G61" s="130">
        <v>291</v>
      </c>
      <c r="H61" s="131">
        <v>312</v>
      </c>
    </row>
    <row r="62" spans="2:8" ht="45.75" customHeight="1" thickBot="1">
      <c r="B62" s="132"/>
      <c r="C62" s="1206" t="s">
        <v>559</v>
      </c>
      <c r="D62" s="1207"/>
      <c r="E62" s="1208"/>
      <c r="F62" s="133">
        <v>239</v>
      </c>
      <c r="G62" s="133">
        <v>239</v>
      </c>
      <c r="H62" s="134">
        <v>239</v>
      </c>
    </row>
    <row r="63" spans="2:8" ht="52.5" customHeight="1" thickBot="1">
      <c r="B63" s="135"/>
      <c r="C63" s="1209" t="s">
        <v>49</v>
      </c>
      <c r="D63" s="1209"/>
      <c r="E63" s="1210"/>
      <c r="F63" s="136">
        <v>5679</v>
      </c>
      <c r="G63" s="136">
        <v>5777</v>
      </c>
      <c r="H63" s="137">
        <v>5753</v>
      </c>
    </row>
    <row r="64" spans="2:8"/>
  </sheetData>
  <sheetProtection algorithmName="SHA-512" hashValue="2zP2Bz7qkMVmHcnmqMOM7wJk8hbhKVNPHbcck/Oc6FqDGgVM0oIEPzu+jrLb08UeOXBPPiJfjDlMBMEnG/tQ8w==" saltValue="iNJVfoHX8VdkkGPJ8UFe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50</v>
      </c>
      <c r="E2" s="149"/>
      <c r="F2" s="150" t="s">
        <v>528</v>
      </c>
      <c r="G2" s="151"/>
      <c r="H2" s="152"/>
    </row>
    <row r="3" spans="1:8">
      <c r="A3" s="148" t="s">
        <v>521</v>
      </c>
      <c r="B3" s="153"/>
      <c r="C3" s="154"/>
      <c r="D3" s="155">
        <v>355063</v>
      </c>
      <c r="E3" s="156"/>
      <c r="F3" s="157">
        <v>190274</v>
      </c>
      <c r="G3" s="158"/>
      <c r="H3" s="159"/>
    </row>
    <row r="4" spans="1:8">
      <c r="A4" s="160"/>
      <c r="B4" s="161"/>
      <c r="C4" s="162"/>
      <c r="D4" s="163">
        <v>196905</v>
      </c>
      <c r="E4" s="164"/>
      <c r="F4" s="165">
        <v>88584</v>
      </c>
      <c r="G4" s="166"/>
      <c r="H4" s="167"/>
    </row>
    <row r="5" spans="1:8">
      <c r="A5" s="148" t="s">
        <v>523</v>
      </c>
      <c r="B5" s="153"/>
      <c r="C5" s="154"/>
      <c r="D5" s="155">
        <v>223260</v>
      </c>
      <c r="E5" s="156"/>
      <c r="F5" s="157">
        <v>200194</v>
      </c>
      <c r="G5" s="158"/>
      <c r="H5" s="159"/>
    </row>
    <row r="6" spans="1:8">
      <c r="A6" s="160"/>
      <c r="B6" s="161"/>
      <c r="C6" s="162"/>
      <c r="D6" s="163">
        <v>111755</v>
      </c>
      <c r="E6" s="164"/>
      <c r="F6" s="165">
        <v>106422</v>
      </c>
      <c r="G6" s="166"/>
      <c r="H6" s="167"/>
    </row>
    <row r="7" spans="1:8">
      <c r="A7" s="148" t="s">
        <v>524</v>
      </c>
      <c r="B7" s="153"/>
      <c r="C7" s="154"/>
      <c r="D7" s="155">
        <v>365033</v>
      </c>
      <c r="E7" s="156"/>
      <c r="F7" s="157">
        <v>196914</v>
      </c>
      <c r="G7" s="158"/>
      <c r="H7" s="159"/>
    </row>
    <row r="8" spans="1:8">
      <c r="A8" s="160"/>
      <c r="B8" s="161"/>
      <c r="C8" s="162"/>
      <c r="D8" s="163">
        <v>246677</v>
      </c>
      <c r="E8" s="164"/>
      <c r="F8" s="165">
        <v>98966</v>
      </c>
      <c r="G8" s="166"/>
      <c r="H8" s="167"/>
    </row>
    <row r="9" spans="1:8">
      <c r="A9" s="148" t="s">
        <v>525</v>
      </c>
      <c r="B9" s="153"/>
      <c r="C9" s="154"/>
      <c r="D9" s="155">
        <v>239168</v>
      </c>
      <c r="E9" s="156"/>
      <c r="F9" s="157">
        <v>204757</v>
      </c>
      <c r="G9" s="158"/>
      <c r="H9" s="159"/>
    </row>
    <row r="10" spans="1:8">
      <c r="A10" s="160"/>
      <c r="B10" s="161"/>
      <c r="C10" s="162"/>
      <c r="D10" s="163">
        <v>163538</v>
      </c>
      <c r="E10" s="164"/>
      <c r="F10" s="165">
        <v>106071</v>
      </c>
      <c r="G10" s="166"/>
      <c r="H10" s="167"/>
    </row>
    <row r="11" spans="1:8">
      <c r="A11" s="148" t="s">
        <v>526</v>
      </c>
      <c r="B11" s="153"/>
      <c r="C11" s="154"/>
      <c r="D11" s="155">
        <v>152058</v>
      </c>
      <c r="E11" s="156"/>
      <c r="F11" s="157">
        <v>194971</v>
      </c>
      <c r="G11" s="158"/>
      <c r="H11" s="159"/>
    </row>
    <row r="12" spans="1:8">
      <c r="A12" s="160"/>
      <c r="B12" s="161"/>
      <c r="C12" s="168"/>
      <c r="D12" s="163">
        <v>89373</v>
      </c>
      <c r="E12" s="164"/>
      <c r="F12" s="165">
        <v>105966</v>
      </c>
      <c r="G12" s="166"/>
      <c r="H12" s="167"/>
    </row>
    <row r="13" spans="1:8">
      <c r="A13" s="148"/>
      <c r="B13" s="153"/>
      <c r="C13" s="169"/>
      <c r="D13" s="170">
        <v>266916</v>
      </c>
      <c r="E13" s="171"/>
      <c r="F13" s="172">
        <v>197422</v>
      </c>
      <c r="G13" s="173"/>
      <c r="H13" s="159"/>
    </row>
    <row r="14" spans="1:8">
      <c r="A14" s="160"/>
      <c r="B14" s="161"/>
      <c r="C14" s="162"/>
      <c r="D14" s="163">
        <v>161650</v>
      </c>
      <c r="E14" s="164"/>
      <c r="F14" s="165">
        <v>101202</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2.09</v>
      </c>
      <c r="C19" s="174">
        <f>ROUND(VALUE(SUBSTITUTE(実質収支比率等に係る経年分析!G$48,"▲","-")),2)</f>
        <v>1.68</v>
      </c>
      <c r="D19" s="174">
        <f>ROUND(VALUE(SUBSTITUTE(実質収支比率等に係る経年分析!H$48,"▲","-")),2)</f>
        <v>2.44</v>
      </c>
      <c r="E19" s="174">
        <f>ROUND(VALUE(SUBSTITUTE(実質収支比率等に係る経年分析!I$48,"▲","-")),2)</f>
        <v>2.0099999999999998</v>
      </c>
      <c r="F19" s="174">
        <f>ROUND(VALUE(SUBSTITUTE(実質収支比率等に係る経年分析!J$48,"▲","-")),2)</f>
        <v>2.17</v>
      </c>
    </row>
    <row r="20" spans="1:11">
      <c r="A20" s="174" t="s">
        <v>53</v>
      </c>
      <c r="B20" s="174">
        <f>ROUND(VALUE(SUBSTITUTE(実質収支比率等に係る経年分析!F$47,"▲","-")),2)</f>
        <v>32.01</v>
      </c>
      <c r="C20" s="174">
        <f>ROUND(VALUE(SUBSTITUTE(実質収支比率等に係る経年分析!G$47,"▲","-")),2)</f>
        <v>30.04</v>
      </c>
      <c r="D20" s="174">
        <f>ROUND(VALUE(SUBSTITUTE(実質収支比率等に係る経年分析!H$47,"▲","-")),2)</f>
        <v>32.07</v>
      </c>
      <c r="E20" s="174">
        <f>ROUND(VALUE(SUBSTITUTE(実質収支比率等に係る経年分析!I$47,"▲","-")),2)</f>
        <v>36.54</v>
      </c>
      <c r="F20" s="174">
        <f>ROUND(VALUE(SUBSTITUTE(実質収支比率等に係る経年分析!J$47,"▲","-")),2)</f>
        <v>35.68</v>
      </c>
    </row>
    <row r="21" spans="1:11">
      <c r="A21" s="174" t="s">
        <v>54</v>
      </c>
      <c r="B21" s="174">
        <f>IF(ISNUMBER(VALUE(SUBSTITUTE(実質収支比率等に係る経年分析!F$49,"▲","-"))),ROUND(VALUE(SUBSTITUTE(実質収支比率等に係る経年分析!F$49,"▲","-")),2),NA())</f>
        <v>-5.38</v>
      </c>
      <c r="C21" s="174">
        <f>IF(ISNUMBER(VALUE(SUBSTITUTE(実質収支比率等に係る経年分析!G$49,"▲","-"))),ROUND(VALUE(SUBSTITUTE(実質収支比率等に係る経年分析!G$49,"▲","-")),2),NA())</f>
        <v>-2.1800000000000002</v>
      </c>
      <c r="D21" s="174">
        <f>IF(ISNUMBER(VALUE(SUBSTITUTE(実質収支比率等に係る経年分析!H$49,"▲","-"))),ROUND(VALUE(SUBSTITUTE(実質収支比率等に係る経年分析!H$49,"▲","-")),2),NA())</f>
        <v>3.82</v>
      </c>
      <c r="E21" s="174">
        <f>IF(ISNUMBER(VALUE(SUBSTITUTE(実質収支比率等に係る経年分析!I$49,"▲","-"))),ROUND(VALUE(SUBSTITUTE(実質収支比率等に係る経年分析!I$49,"▲","-")),2),NA())</f>
        <v>2.92</v>
      </c>
      <c r="F21" s="174">
        <f>IF(ISNUMBER(VALUE(SUBSTITUTE(実質収支比率等に係る経年分析!J$49,"▲","-"))),ROUND(VALUE(SUBSTITUTE(実質収支比率等に係る経年分析!J$49,"▲","-")),2),NA())</f>
        <v>-1.31</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c r="A30" s="175" t="str">
        <f>IF(連結実質赤字比率に係る赤字・黒字の構成分析!C$40="",NA(),連結実質赤字比率に係る赤字・黒字の構成分析!C$40)</f>
        <v>国民健康保険事業特別会計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0.14000000000000001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c r="A31" s="175" t="str">
        <f>IF(連結実質赤字比率に係る赤字・黒字の構成分析!C$39="",NA(),連結実質赤字比率に係る赤字・黒字の構成分析!C$39)</f>
        <v>資源ごみ処理等事業特別会計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c r="A32" s="175" t="str">
        <f>IF(連結実質赤字比率に係る赤字・黒字の構成分析!C$38="",NA(),連結実質赤字比率に係る赤字・黒字の構成分析!C$38)</f>
        <v>公共下水道事業特別会計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0.11</v>
      </c>
    </row>
    <row r="33" spans="1:16">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0.56000000000000005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0.18</v>
      </c>
    </row>
    <row r="34" spans="1:16">
      <c r="A34" s="175" t="str">
        <f>IF(連結実質赤字比率に係る赤字・黒字の構成分析!C$36="",NA(),連結実質赤字比率に係る赤字・黒字の構成分析!C$36)</f>
        <v>国民健康保険病院事業会計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3.57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2.69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1.97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0.28000000000000003</v>
      </c>
    </row>
    <row r="35" spans="1:16">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2.06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1.65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2.42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1.97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2.15</v>
      </c>
    </row>
    <row r="36" spans="1:16">
      <c r="A36" s="175" t="str">
        <f>IF(連結実質赤字比率に係る赤字・黒字の構成分析!C$34="",NA(),連結実質赤字比率に係る赤字・黒字の構成分析!C$34)</f>
        <v>上水道事業会計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4.18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4.55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4.84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5.08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5.38</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964</v>
      </c>
      <c r="E42" s="176"/>
      <c r="F42" s="176"/>
      <c r="G42" s="176">
        <f>'実質公債費比率（分子）の構造'!L$52</f>
        <v>996</v>
      </c>
      <c r="H42" s="176"/>
      <c r="I42" s="176"/>
      <c r="J42" s="176">
        <f>'実質公債費比率（分子）の構造'!M$52</f>
        <v>1040</v>
      </c>
      <c r="K42" s="176"/>
      <c r="L42" s="176"/>
      <c r="M42" s="176">
        <f>'実質公債費比率（分子）の構造'!N$52</f>
        <v>1154</v>
      </c>
      <c r="N42" s="176"/>
      <c r="O42" s="176"/>
      <c r="P42" s="176">
        <f>'実質公債費比率（分子）の構造'!O$52</f>
        <v>1165</v>
      </c>
    </row>
    <row r="43" spans="1:16">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c r="A45" s="176" t="s">
        <v>63</v>
      </c>
      <c r="B45" s="176">
        <f>'実質公債費比率（分子）の構造'!K$49</f>
        <v>2</v>
      </c>
      <c r="C45" s="176"/>
      <c r="D45" s="176"/>
      <c r="E45" s="176">
        <f>'実質公債費比率（分子）の構造'!L$49</f>
        <v>4</v>
      </c>
      <c r="F45" s="176"/>
      <c r="G45" s="176"/>
      <c r="H45" s="176">
        <f>'実質公債費比率（分子）の構造'!M$49</f>
        <v>3</v>
      </c>
      <c r="I45" s="176"/>
      <c r="J45" s="176"/>
      <c r="K45" s="176">
        <f>'実質公債費比率（分子）の構造'!N$49</f>
        <v>4</v>
      </c>
      <c r="L45" s="176"/>
      <c r="M45" s="176"/>
      <c r="N45" s="176">
        <f>'実質公債費比率（分子）の構造'!O$49</f>
        <v>4</v>
      </c>
      <c r="O45" s="176"/>
      <c r="P45" s="176"/>
    </row>
    <row r="46" spans="1:16">
      <c r="A46" s="176" t="s">
        <v>64</v>
      </c>
      <c r="B46" s="176">
        <f>'実質公債費比率（分子）の構造'!K$48</f>
        <v>200</v>
      </c>
      <c r="C46" s="176"/>
      <c r="D46" s="176"/>
      <c r="E46" s="176">
        <f>'実質公債費比率（分子）の構造'!L$48</f>
        <v>200</v>
      </c>
      <c r="F46" s="176"/>
      <c r="G46" s="176"/>
      <c r="H46" s="176">
        <f>'実質公債費比率（分子）の構造'!M$48</f>
        <v>212</v>
      </c>
      <c r="I46" s="176"/>
      <c r="J46" s="176"/>
      <c r="K46" s="176">
        <f>'実質公債費比率（分子）の構造'!N$48</f>
        <v>243</v>
      </c>
      <c r="L46" s="176"/>
      <c r="M46" s="176"/>
      <c r="N46" s="176">
        <f>'実質公債費比率（分子）の構造'!O$48</f>
        <v>244</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1180</v>
      </c>
      <c r="C49" s="176"/>
      <c r="D49" s="176"/>
      <c r="E49" s="176">
        <f>'実質公債費比率（分子）の構造'!L$45</f>
        <v>1243</v>
      </c>
      <c r="F49" s="176"/>
      <c r="G49" s="176"/>
      <c r="H49" s="176">
        <f>'実質公債費比率（分子）の構造'!M$45</f>
        <v>1340</v>
      </c>
      <c r="I49" s="176"/>
      <c r="J49" s="176"/>
      <c r="K49" s="176">
        <f>'実質公債費比率（分子）の構造'!N$45</f>
        <v>1546</v>
      </c>
      <c r="L49" s="176"/>
      <c r="M49" s="176"/>
      <c r="N49" s="176">
        <f>'実質公債費比率（分子）の構造'!O$45</f>
        <v>1441</v>
      </c>
      <c r="O49" s="176"/>
      <c r="P49" s="176"/>
    </row>
    <row r="50" spans="1:16">
      <c r="A50" s="176" t="s">
        <v>67</v>
      </c>
      <c r="B50" s="176" t="e">
        <f>NA()</f>
        <v>#N/A</v>
      </c>
      <c r="C50" s="176">
        <f>IF(ISNUMBER('実質公債費比率（分子）の構造'!K$53),'実質公債費比率（分子）の構造'!K$53,NA())</f>
        <v>418</v>
      </c>
      <c r="D50" s="176" t="e">
        <f>NA()</f>
        <v>#N/A</v>
      </c>
      <c r="E50" s="176" t="e">
        <f>NA()</f>
        <v>#N/A</v>
      </c>
      <c r="F50" s="176">
        <f>IF(ISNUMBER('実質公債費比率（分子）の構造'!L$53),'実質公債費比率（分子）の構造'!L$53,NA())</f>
        <v>451</v>
      </c>
      <c r="G50" s="176" t="e">
        <f>NA()</f>
        <v>#N/A</v>
      </c>
      <c r="H50" s="176" t="e">
        <f>NA()</f>
        <v>#N/A</v>
      </c>
      <c r="I50" s="176">
        <f>IF(ISNUMBER('実質公債費比率（分子）の構造'!M$53),'実質公債費比率（分子）の構造'!M$53,NA())</f>
        <v>515</v>
      </c>
      <c r="J50" s="176" t="e">
        <f>NA()</f>
        <v>#N/A</v>
      </c>
      <c r="K50" s="176" t="e">
        <f>NA()</f>
        <v>#N/A</v>
      </c>
      <c r="L50" s="176">
        <f>IF(ISNUMBER('実質公債費比率（分子）の構造'!N$53),'実質公債費比率（分子）の構造'!N$53,NA())</f>
        <v>639</v>
      </c>
      <c r="M50" s="176" t="e">
        <f>NA()</f>
        <v>#N/A</v>
      </c>
      <c r="N50" s="176" t="e">
        <f>NA()</f>
        <v>#N/A</v>
      </c>
      <c r="O50" s="176">
        <f>IF(ISNUMBER('実質公債費比率（分子）の構造'!O$53),'実質公債費比率（分子）の構造'!O$53,NA())</f>
        <v>524</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10189</v>
      </c>
      <c r="E56" s="175"/>
      <c r="F56" s="175"/>
      <c r="G56" s="175">
        <f>'将来負担比率（分子）の構造'!J$52</f>
        <v>10004</v>
      </c>
      <c r="H56" s="175"/>
      <c r="I56" s="175"/>
      <c r="J56" s="175">
        <f>'将来負担比率（分子）の構造'!K$52</f>
        <v>9886</v>
      </c>
      <c r="K56" s="175"/>
      <c r="L56" s="175"/>
      <c r="M56" s="175">
        <f>'将来負担比率（分子）の構造'!L$52</f>
        <v>9638</v>
      </c>
      <c r="N56" s="175"/>
      <c r="O56" s="175"/>
      <c r="P56" s="175">
        <f>'将来負担比率（分子）の構造'!M$52</f>
        <v>9083</v>
      </c>
    </row>
    <row r="57" spans="1:16">
      <c r="A57" s="175" t="s">
        <v>42</v>
      </c>
      <c r="B57" s="175"/>
      <c r="C57" s="175"/>
      <c r="D57" s="175">
        <f>'将来負担比率（分子）の構造'!I$51</f>
        <v>399</v>
      </c>
      <c r="E57" s="175"/>
      <c r="F57" s="175"/>
      <c r="G57" s="175">
        <f>'将来負担比率（分子）の構造'!J$51</f>
        <v>344</v>
      </c>
      <c r="H57" s="175"/>
      <c r="I57" s="175"/>
      <c r="J57" s="175">
        <f>'将来負担比率（分子）の構造'!K$51</f>
        <v>331</v>
      </c>
      <c r="K57" s="175"/>
      <c r="L57" s="175"/>
      <c r="M57" s="175">
        <f>'将来負担比率（分子）の構造'!L$51</f>
        <v>281</v>
      </c>
      <c r="N57" s="175"/>
      <c r="O57" s="175"/>
      <c r="P57" s="175">
        <f>'将来負担比率（分子）の構造'!M$51</f>
        <v>220</v>
      </c>
    </row>
    <row r="58" spans="1:16">
      <c r="A58" s="175" t="s">
        <v>41</v>
      </c>
      <c r="B58" s="175"/>
      <c r="C58" s="175"/>
      <c r="D58" s="175">
        <f>'将来負担比率（分子）の構造'!I$50</f>
        <v>5605</v>
      </c>
      <c r="E58" s="175"/>
      <c r="F58" s="175"/>
      <c r="G58" s="175">
        <f>'将来負担比率（分子）の構造'!J$50</f>
        <v>5533</v>
      </c>
      <c r="H58" s="175"/>
      <c r="I58" s="175"/>
      <c r="J58" s="175">
        <f>'将来負担比率（分子）の構造'!K$50</f>
        <v>5866</v>
      </c>
      <c r="K58" s="175"/>
      <c r="L58" s="175"/>
      <c r="M58" s="175">
        <f>'将来負担比率（分子）の構造'!L$50</f>
        <v>5979</v>
      </c>
      <c r="N58" s="175"/>
      <c r="O58" s="175"/>
      <c r="P58" s="175">
        <f>'将来負担比率（分子）の構造'!M$50</f>
        <v>5940</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1426</v>
      </c>
      <c r="C62" s="175"/>
      <c r="D62" s="175"/>
      <c r="E62" s="175">
        <f>'将来負担比率（分子）の構造'!J$45</f>
        <v>1367</v>
      </c>
      <c r="F62" s="175"/>
      <c r="G62" s="175"/>
      <c r="H62" s="175">
        <f>'将来負担比率（分子）の構造'!K$45</f>
        <v>1308</v>
      </c>
      <c r="I62" s="175"/>
      <c r="J62" s="175"/>
      <c r="K62" s="175">
        <f>'将来負担比率（分子）の構造'!L$45</f>
        <v>1295</v>
      </c>
      <c r="L62" s="175"/>
      <c r="M62" s="175"/>
      <c r="N62" s="175">
        <f>'将来負担比率（分子）の構造'!M$45</f>
        <v>1105</v>
      </c>
      <c r="O62" s="175"/>
      <c r="P62" s="175"/>
    </row>
    <row r="63" spans="1:16">
      <c r="A63" s="175" t="s">
        <v>34</v>
      </c>
      <c r="B63" s="175">
        <f>'将来負担比率（分子）の構造'!I$44</f>
        <v>30</v>
      </c>
      <c r="C63" s="175"/>
      <c r="D63" s="175"/>
      <c r="E63" s="175">
        <f>'将来負担比率（分子）の構造'!J$44</f>
        <v>24</v>
      </c>
      <c r="F63" s="175"/>
      <c r="G63" s="175"/>
      <c r="H63" s="175">
        <f>'将来負担比率（分子）の構造'!K$44</f>
        <v>19</v>
      </c>
      <c r="I63" s="175"/>
      <c r="J63" s="175"/>
      <c r="K63" s="175">
        <f>'将来負担比率（分子）の構造'!L$44</f>
        <v>16</v>
      </c>
      <c r="L63" s="175"/>
      <c r="M63" s="175"/>
      <c r="N63" s="175">
        <f>'将来負担比率（分子）の構造'!M$44</f>
        <v>13</v>
      </c>
      <c r="O63" s="175"/>
      <c r="P63" s="175"/>
    </row>
    <row r="64" spans="1:16">
      <c r="A64" s="175" t="s">
        <v>33</v>
      </c>
      <c r="B64" s="175">
        <f>'将来負担比率（分子）の構造'!I$43</f>
        <v>2370</v>
      </c>
      <c r="C64" s="175"/>
      <c r="D64" s="175"/>
      <c r="E64" s="175">
        <f>'将来負担比率（分子）の構造'!J$43</f>
        <v>2399</v>
      </c>
      <c r="F64" s="175"/>
      <c r="G64" s="175"/>
      <c r="H64" s="175">
        <f>'将来負担比率（分子）の構造'!K$43</f>
        <v>2322</v>
      </c>
      <c r="I64" s="175"/>
      <c r="J64" s="175"/>
      <c r="K64" s="175">
        <f>'将来負担比率（分子）の構造'!L$43</f>
        <v>2220</v>
      </c>
      <c r="L64" s="175"/>
      <c r="M64" s="175"/>
      <c r="N64" s="175">
        <f>'将来負担比率（分子）の構造'!M$43</f>
        <v>2060</v>
      </c>
      <c r="O64" s="175"/>
      <c r="P64" s="175"/>
    </row>
    <row r="65" spans="1:16">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c r="A66" s="175" t="s">
        <v>31</v>
      </c>
      <c r="B66" s="175">
        <f>'将来負担比率（分子）の構造'!I$41</f>
        <v>12284</v>
      </c>
      <c r="C66" s="175"/>
      <c r="D66" s="175"/>
      <c r="E66" s="175">
        <f>'将来負担比率（分子）の構造'!J$41</f>
        <v>11811</v>
      </c>
      <c r="F66" s="175"/>
      <c r="G66" s="175"/>
      <c r="H66" s="175">
        <f>'将来負担比率（分子）の構造'!K$41</f>
        <v>11866</v>
      </c>
      <c r="I66" s="175"/>
      <c r="J66" s="175"/>
      <c r="K66" s="175">
        <f>'将来負担比率（分子）の構造'!L$41</f>
        <v>11269</v>
      </c>
      <c r="L66" s="175"/>
      <c r="M66" s="175"/>
      <c r="N66" s="175">
        <f>'将来負担比率（分子）の構造'!M$41</f>
        <v>10357</v>
      </c>
      <c r="O66" s="175"/>
      <c r="P66" s="175"/>
    </row>
    <row r="67" spans="1:16">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1844</v>
      </c>
      <c r="C72" s="179">
        <f>基金残高に係る経年分析!G55</f>
        <v>2107</v>
      </c>
      <c r="D72" s="179">
        <f>基金残高に係る経年分析!H55</f>
        <v>2076</v>
      </c>
    </row>
    <row r="73" spans="1:16">
      <c r="A73" s="178" t="s">
        <v>74</v>
      </c>
      <c r="B73" s="179">
        <f>基金残高に係る経年分析!F56</f>
        <v>1099</v>
      </c>
      <c r="C73" s="179">
        <f>基金残高に係る経年分析!G56</f>
        <v>966</v>
      </c>
      <c r="D73" s="179">
        <f>基金残高に係る経年分析!H56</f>
        <v>993</v>
      </c>
    </row>
    <row r="74" spans="1:16">
      <c r="A74" s="178" t="s">
        <v>75</v>
      </c>
      <c r="B74" s="179">
        <f>基金残高に係る経年分析!F57</f>
        <v>2736</v>
      </c>
      <c r="C74" s="179">
        <f>基金残高に係る経年分析!G57</f>
        <v>2704</v>
      </c>
      <c r="D74" s="179">
        <f>基金残高に係る経年分析!H57</f>
        <v>2684</v>
      </c>
    </row>
  </sheetData>
  <sheetProtection algorithmName="SHA-512" hashValue="Ik3nfl4pxcDEp7dTC0aZa9Z70Lhr4nUXNjWe+MOF48JFr89s6qZniZhAIuA4B07udJPYiZWKR2cLh8r40Z5dyA==" saltValue="fJDk1QgI4AFC6dSnAKyX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as0022</cp:lastModifiedBy>
  <cp:lastPrinted>2025-03-19T01:54:41Z</cp:lastPrinted>
  <dcterms:created xsi:type="dcterms:W3CDTF">2025-02-19T00:23:32Z</dcterms:created>
  <dcterms:modified xsi:type="dcterms:W3CDTF">2025-03-20T23:23:20Z</dcterms:modified>
  <cp:category/>
</cp:coreProperties>
</file>