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5"/>
  <workbookPr/>
  <mc:AlternateContent xmlns:mc="http://schemas.openxmlformats.org/markup-compatibility/2006">
    <mc:Choice Requires="x15">
      <x15ac:absPath xmlns:x15ac="http://schemas.microsoft.com/office/spreadsheetml/2010/11/ac" url="Y:\02 主査用\01 振興局照会・回答\R4.3.2 令和2年度財政状況資料集の作成及び提出3.10〆\003 HP公表\"/>
    </mc:Choice>
  </mc:AlternateContent>
  <xr:revisionPtr revIDLastSave="0" documentId="13_ncr:1_{71CF9C7C-200C-4709-AD32-EE005C2D865D}"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C37" i="10"/>
  <c r="CO36" i="10"/>
  <c r="BW36" i="10"/>
  <c r="BE36" i="10"/>
  <c r="AM36" i="10"/>
  <c r="C36" i="10"/>
  <c r="CO35" i="10"/>
  <c r="BW35" i="10"/>
  <c r="CO34" i="10"/>
  <c r="BW34" i="10"/>
  <c r="C34" i="10"/>
  <c r="C35" i="10" s="1"/>
  <c r="U34" i="10" l="1"/>
  <c r="U35" i="10" s="1"/>
  <c r="U36" i="10" s="1"/>
  <c r="U37"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alcChain>
</file>

<file path=xl/sharedStrings.xml><?xml version="1.0" encoding="utf-8"?>
<sst xmlns="http://schemas.openxmlformats.org/spreadsheetml/2006/main" count="1083" uniqueCount="605">
  <si>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</si>
  <si>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</si>
  <si>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</si>
  <si>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</si>
  <si>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</si>
  <si>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</si>
  <si>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</si>
  <si>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</si>
  <si>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</si>
  <si>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</si>
  <si>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</si>
  <si>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</si>
  <si>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</si>
  <si>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</si>
  <si>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</si>
  <si>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</si>
  <si>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</si>
  <si>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</si>
  <si>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</si>
  <si>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</si>
  <si>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</si>
  <si>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</si>
  <si>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</si>
  <si>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</si>
  <si>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</si>
  <si>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</si>
  <si>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</si>
  <si>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</si>
  <si>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</si>
  <si>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</si>
  <si>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</si>
  <si>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</si>
  <si>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</si>
  <si>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</si>
  <si>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</si>
  <si>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</si>
  <si>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</si>
  <si>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</si>
  <si>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</si>
  <si>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</si>
  <si>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</si>
  <si>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</si>
  <si>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</si>
  <si>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</si>
  <si>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</si>
  <si>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</si>
  <si>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</si>
  <si>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</si>
  <si>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</si>
  <si>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</si>
  <si>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</si>
  <si>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</si>
  <si>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</si>
  <si>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</si>
  <si>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</si>
  <si>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</si>
  <si>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</si>
  <si>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</si>
  <si>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</si>
  <si>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</si>
  <si>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</si>
  <si>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</si>
  <si>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</si>
  <si>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</si>
  <si>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</si>
  <si>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</si>
  <si>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</si>
  <si>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</si>
  <si>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</si>
  <si>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</si>
  <si>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</si>
  <si>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</si>
  <si>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</si>
  <si>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</si>
  <si>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</si>
  <si>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</si>
  <si>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</si>
  <si>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</si>
  <si>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</si>
  <si>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</si>
  <si>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</si>
  <si>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</si>
  <si>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</si>
  <si>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</si>
  <si>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</si>
  <si>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</si>
  <si>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</si>
  <si>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</si>
  <si>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</si>
  <si>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</si>
  <si>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</si>
  <si>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</si>
  <si>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</si>
  <si>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</si>
  <si>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</si>
  <si>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</si>
  <si>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</si>
  <si>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</si>
  <si>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足寄町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</si>
  <si>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</si>
  <si>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</si>
  <si>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</si>
  <si>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</si>
  <si>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</si>
  <si>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</si>
  <si>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</si>
  <si>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</si>
  <si>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</si>
  <si>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</si>
  <si>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</si>
  <si>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</si>
  <si>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</si>
  <si>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</si>
  <si>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</si>
  <si>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</si>
  <si>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</si>
  <si>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</si>
  <si>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</si>
  <si>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</si>
  <si>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</si>
  <si>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</si>
  <si>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</si>
  <si>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</si>
  <si>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</si>
  <si>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</si>
  <si>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</si>
  <si>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</si>
  <si>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</si>
  <si>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</si>
  <si>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</si>
  <si>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</si>
  <si>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</si>
  <si>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</si>
  <si>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</si>
  <si>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</si>
  <si>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</si>
  <si>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</si>
  <si>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</si>
  <si>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</si>
  <si>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</si>
  <si>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</si>
  <si>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</si>
  <si>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</si>
  <si>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</si>
  <si>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</si>
  <si>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</si>
  <si>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</si>
  <si>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</si>
  <si>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</si>
  <si>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</si>
  <si>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</si>
  <si>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</si>
  <si>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</si>
  <si>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</si>
  <si>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</si>
  <si>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</si>
  <si>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</si>
  <si>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</si>
  <si>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</si>
  <si>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</si>
  <si>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</si>
  <si>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</si>
  <si>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</si>
  <si>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</si>
  <si>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</si>
  <si>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</si>
  <si>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</si>
  <si>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</si>
  <si>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</si>
  <si>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</si>
  <si>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</si>
  <si>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</si>
  <si>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</si>
  <si>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</si>
  <si>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</si>
  <si>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</si>
  <si>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</si>
  <si>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</si>
  <si>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</si>
  <si>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</si>
  <si>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</si>
  <si>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</si>
  <si>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</si>
  <si>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</si>
  <si>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</si>
  <si>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</si>
  <si>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</si>
  <si>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</si>
  <si>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</si>
  <si>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</si>
  <si>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</si>
  <si>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</si>
  <si>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</si>
  <si>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</si>
  <si>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</si>
  <si>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</si>
  <si>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</si>
  <si>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</si>
  <si>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</si>
  <si>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</si>
  <si>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</si>
  <si>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</si>
  <si>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</si>
  <si>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</si>
  <si>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</si>
  <si>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</si>
  <si>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</si>
  <si>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</si>
  <si>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</si>
  <si>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</si>
  <si>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</si>
  <si>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</si>
  <si>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</si>
  <si>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</si>
  <si>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</si>
  <si>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</si>
  <si>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</si>
  <si>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</si>
  <si>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</si>
  <si>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</si>
  <si>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</si>
  <si>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</si>
  <si>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</si>
  <si>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北海道足寄町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</si>
  <si>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</si>
  <si>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</si>
  <si>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</si>
  <si>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</si>
  <si>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</si>
  <si>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</si>
  <si>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</si>
  <si>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</si>
  <si>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</si>
  <si>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</si>
  <si>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</si>
  <si>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</si>
  <si>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</si>
  <si>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</si>
  <si>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</si>
  <si>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</si>
  <si>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</si>
  <si>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</si>
  <si>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</si>
  <si>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</si>
  <si>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</si>
  <si>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</si>
  <si>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</si>
  <si>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</si>
  <si>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</si>
  <si>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</si>
  <si>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</si>
  <si>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</si>
  <si>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</si>
  <si>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</si>
  <si>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</si>
  <si>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</si>
  <si>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</si>
  <si>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</si>
  <si>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</si>
  <si>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</si>
  <si>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</si>
  <si>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</si>
  <si>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</si>
  <si>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</si>
  <si>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</si>
  <si>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</si>
  <si>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</si>
  <si>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</si>
  <si>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</si>
  <si>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</si>
  <si>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</si>
  <si>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</si>
  <si>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</si>
  <si>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</si>
  <si>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</si>
  <si>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</si>
  <si>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</si>
  <si>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</si>
  <si>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</si>
  <si>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</si>
  <si>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</si>
  <si>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</si>
  <si>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</si>
  <si>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</si>
  <si>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</si>
  <si>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</si>
  <si>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</si>
  <si>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</si>
  <si>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</si>
  <si>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</si>
  <si>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</si>
  <si>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</si>
  <si>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</si>
  <si>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</si>
  <si>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</si>
  <si>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</si>
  <si>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</si>
  <si>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</si>
  <si>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</si>
  <si>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</si>
  <si>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</si>
  <si>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</si>
  <si>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</si>
  <si>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</si>
  <si>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</si>
  <si>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</si>
  <si>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</si>
  <si>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</si>
  <si>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</si>
  <si>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</si>
  <si>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</si>
  <si>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</si>
  <si>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</si>
  <si>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</si>
  <si>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</si>
  <si>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</si>
  <si>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</si>
  <si>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</si>
  <si>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</si>
  <si>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</si>
  <si>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</si>
  <si>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</si>
  <si>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</si>
  <si>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</si>
  <si>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</si>
  <si>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</si>
  <si>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</si>
  <si>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</si>
  <si>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</si>
  <si>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</si>
  <si>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</si>
  <si>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</si>
  <si>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</si>
  <si>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</si>
  <si>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</si>
  <si>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</si>
  <si>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</si>
  <si>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</si>
  <si>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</si>
  <si>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</si>
  <si>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</si>
  <si>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</si>
  <si>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</si>
  <si>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</si>
  <si>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</si>
  <si>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</si>
  <si>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</si>
  <si>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</si>
  <si>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</si>
  <si>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</si>
  <si>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</si>
  <si>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</si>
  <si>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</si>
  <si>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</si>
  <si>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簡易水道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</si>
  <si>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</si>
  <si>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</si>
  <si>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</si>
  <si>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</si>
  <si>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</si>
  <si>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</si>
  <si>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</si>
  <si>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</si>
  <si>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</si>
  <si>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</si>
  <si>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</si>
  <si>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</si>
  <si>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</si>
  <si>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</si>
  <si>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</si>
  <si>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</si>
  <si>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</si>
  <si>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</si>
  <si>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</si>
  <si>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</si>
  <si>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</si>
  <si>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</si>
  <si>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</si>
  <si>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</si>
  <si>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北海道足寄町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</si>
  <si>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</si>
  <si>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</si>
  <si>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</si>
  <si>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</si>
  <si>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</si>
  <si>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</si>
  <si>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</si>
  <si>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</si>
  <si>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</si>
  <si>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</si>
  <si>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</si>
  <si>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</si>
  <si>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</si>
  <si>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</si>
  <si>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</si>
  <si>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</si>
  <si>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</si>
  <si>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</si>
  <si>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</si>
  <si>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</si>
  <si>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資源ごみ処理等事業特別会計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</si>
  <si>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</si>
  <si>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</si>
  <si>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</si>
  <si>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</si>
  <si>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</si>
  <si>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</si>
  <si>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</si>
  <si>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</si>
  <si>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</si>
  <si>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</si>
  <si>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</si>
  <si>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</si>
  <si>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</si>
  <si>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</si>
  <si>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</si>
  <si>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</si>
  <si>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</si>
  <si>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介護サービス事業特別会計</t>
    <phoneticPr fontId="5"/>
  </si>
  <si>
    <t>-</t>
    <phoneticPr fontId="5"/>
  </si>
  <si>
    <t>上水道事業会計</t>
    <phoneticPr fontId="5"/>
  </si>
  <si>
    <t>法適用企業</t>
    <phoneticPr fontId="5"/>
  </si>
  <si>
    <t>国民健康保険病院事業会計</t>
    <phoneticPr fontId="5"/>
  </si>
  <si>
    <t>法適用企業</t>
    <phoneticPr fontId="5"/>
  </si>
  <si>
    <t>簡易水道特別会計</t>
    <phoneticPr fontId="5"/>
  </si>
  <si>
    <t>法非適用企業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</si>
  <si>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</si>
  <si>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</si>
  <si>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</si>
  <si>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</si>
  <si>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</si>
  <si>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</si>
  <si>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</si>
  <si>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</si>
  <si>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</si>
  <si>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</si>
  <si>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</si>
  <si>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</si>
  <si>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</si>
  <si>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</si>
  <si>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</si>
  <si>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</si>
  <si>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</si>
  <si>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</si>
  <si>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</si>
  <si>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</si>
  <si>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</si>
  <si>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</si>
  <si>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</si>
  <si>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</si>
  <si>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</si>
  <si>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</si>
  <si>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</si>
  <si>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</si>
  <si>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</si>
  <si>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</si>
  <si>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</si>
  <si>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</si>
  <si>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</si>
  <si>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</si>
  <si>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</si>
  <si>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</si>
  <si>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</si>
  <si>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</si>
  <si>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</si>
  <si>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</si>
  <si>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</si>
  <si>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</si>
  <si>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</si>
  <si>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</si>
  <si>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</si>
  <si>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</si>
  <si>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</si>
  <si>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</si>
  <si>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</si>
  <si>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</si>
  <si>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</si>
  <si>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</si>
  <si>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</si>
  <si>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</si>
  <si>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</si>
  <si>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</si>
  <si>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</si>
  <si>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</si>
  <si>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</si>
  <si>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</si>
  <si>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</si>
  <si>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</si>
  <si>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</si>
  <si>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国民健康保険病院事業会計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</si>
  <si>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</si>
  <si>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簡易水道特別会計</t>
    <phoneticPr fontId="5"/>
  </si>
  <si>
    <t>(Ｆ)</t>
    <phoneticPr fontId="5"/>
  </si>
  <si>
    <t>上水道事業会計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</si>
  <si>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</si>
  <si>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</si>
  <si>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</si>
  <si>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</si>
  <si>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</si>
  <si>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</si>
  <si>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</si>
  <si>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</si>
  <si>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</si>
  <si>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</si>
  <si>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</si>
  <si>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</si>
  <si>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</si>
  <si>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</si>
  <si>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</si>
  <si>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</si>
  <si>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</si>
  <si>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</si>
  <si>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</si>
  <si>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</si>
  <si>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</si>
  <si>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</si>
  <si>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</si>
  <si>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</si>
  <si>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</si>
  <si>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</si>
  <si>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</si>
  <si>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</si>
  <si>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</si>
  <si>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</si>
  <si>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</si>
  <si>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</si>
  <si>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</si>
  <si>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</si>
  <si>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</si>
  <si>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</si>
  <si>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</si>
  <si>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</si>
  <si>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</si>
  <si>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</si>
  <si>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</si>
  <si>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</si>
  <si>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</si>
  <si>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</si>
  <si>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</si>
  <si>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</si>
  <si>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</si>
  <si>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</si>
  <si>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</si>
  <si>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</si>
  <si>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</si>
  <si>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</si>
  <si>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</si>
  <si>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</si>
  <si>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</si>
  <si>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</si>
  <si>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</si>
  <si>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</si>
  <si>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</si>
  <si>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</si>
  <si>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</si>
  <si>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</si>
  <si>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</si>
  <si>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</si>
  <si>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</si>
  <si>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</si>
  <si>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</si>
  <si>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</si>
  <si>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</si>
  <si>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</si>
  <si>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</si>
  <si>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</si>
  <si>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</si>
  <si>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</si>
  <si>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</si>
  <si>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</si>
  <si>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</si>
  <si>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</si>
  <si>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</si>
  <si>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</si>
  <si>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</si>
  <si>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</si>
  <si>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</si>
  <si>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5.69</t>
  </si>
  <si>
    <t>▲ 14.10</t>
  </si>
  <si>
    <t>▲ 5.38</t>
  </si>
  <si>
    <t>▲ 2.18</t>
  </si>
  <si>
    <t>上水道事業会計</t>
  </si>
  <si>
    <t>国民健康保険病院事業会計</t>
  </si>
  <si>
    <t>一般会計</t>
  </si>
  <si>
    <t>介護保険特別会計</t>
  </si>
  <si>
    <t>国民健康保険事業特別会計</t>
  </si>
  <si>
    <t>公共下水道事業特別会計</t>
  </si>
  <si>
    <t>資源ごみ処理等事業特別会計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</si>
  <si>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</si>
  <si>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</si>
  <si>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</si>
  <si>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</si>
  <si>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</si>
  <si>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</si>
  <si>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</si>
  <si>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</si>
  <si>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</si>
  <si>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</si>
  <si>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とかち広域消防事務組合</t>
    <rPh sb="3" eb="11">
      <t>コウイキショウボウジムクミアイ</t>
    </rPh>
    <phoneticPr fontId="2"/>
  </si>
  <si>
    <t>十勝圏複合事務組合</t>
    <rPh sb="0" eb="2">
      <t>トカチ</t>
    </rPh>
    <rPh sb="2" eb="3">
      <t>ケン</t>
    </rPh>
    <rPh sb="3" eb="5">
      <t>フクゴウ</t>
    </rPh>
    <rPh sb="5" eb="7">
      <t>ジム</t>
    </rPh>
    <rPh sb="7" eb="9">
      <t>クミアイ</t>
    </rPh>
    <phoneticPr fontId="2"/>
  </si>
  <si>
    <t>公共施設建設等基金</t>
    <rPh sb="0" eb="2">
      <t>コウキョウ</t>
    </rPh>
    <rPh sb="2" eb="4">
      <t>シセツ</t>
    </rPh>
    <rPh sb="4" eb="6">
      <t>ケンセツ</t>
    </rPh>
    <rPh sb="6" eb="7">
      <t>トウ</t>
    </rPh>
    <rPh sb="7" eb="9">
      <t>キキン</t>
    </rPh>
    <phoneticPr fontId="5"/>
  </si>
  <si>
    <t>ふるさと銀河線跡地活用等振興基金</t>
    <rPh sb="4" eb="7">
      <t>ギンガセン</t>
    </rPh>
    <rPh sb="7" eb="9">
      <t>アトチ</t>
    </rPh>
    <rPh sb="9" eb="11">
      <t>カツヨウ</t>
    </rPh>
    <rPh sb="11" eb="12">
      <t>トウ</t>
    </rPh>
    <rPh sb="12" eb="14">
      <t>シンコウ</t>
    </rPh>
    <rPh sb="14" eb="16">
      <t>キキン</t>
    </rPh>
    <phoneticPr fontId="5"/>
  </si>
  <si>
    <t>足寄町子育て安心基金</t>
    <rPh sb="0" eb="3">
      <t>アショロチョウ</t>
    </rPh>
    <rPh sb="3" eb="5">
      <t>コソダ</t>
    </rPh>
    <rPh sb="6" eb="8">
      <t>アンシン</t>
    </rPh>
    <rPh sb="8" eb="10">
      <t>キキン</t>
    </rPh>
    <phoneticPr fontId="5"/>
  </si>
  <si>
    <t>ふるさと足寄応援基金</t>
    <rPh sb="4" eb="6">
      <t>アショロ</t>
    </rPh>
    <rPh sb="6" eb="8">
      <t>オウエン</t>
    </rPh>
    <rPh sb="8" eb="10">
      <t>キキン</t>
    </rPh>
    <phoneticPr fontId="5"/>
  </si>
  <si>
    <t>地域福祉基金</t>
    <rPh sb="0" eb="2">
      <t>チイキ</t>
    </rPh>
    <rPh sb="2" eb="4">
      <t>フクシ</t>
    </rPh>
    <rPh sb="4" eb="6">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</si>
</sst>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168868</c:v>
                </c:pt>
                <c:pt idx="1">
                  <c:v>202870</c:v>
                </c:pt>
                <c:pt idx="2">
                  <c:v>167497</c:v>
                </c:pt>
                <c:pt idx="3">
                  <c:v>190274</c:v>
                </c:pt>
                <c:pt idx="4">
                  <c:v>200194</c:v>
                </c:pt>
              </c:numCache>
            </c:numRef>
          </c:val>
          <c:smooth val="0"/>
          <c:extLst>
            <c:ext xmlns:c16="http://schemas.microsoft.com/office/drawing/2014/chart" uri="{C3380CC4-5D6E-409C-BE32-E72D297353CC}">
              <c16:uniqueId val="{00000000-1AE6-4ABF-ACEB-AB892CE7C24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255827</c:v>
                </c:pt>
                <c:pt idx="1">
                  <c:v>443311</c:v>
                </c:pt>
                <c:pt idx="2">
                  <c:v>422158</c:v>
                </c:pt>
                <c:pt idx="3">
                  <c:v>355063</c:v>
                </c:pt>
                <c:pt idx="4">
                  <c:v>223260</c:v>
                </c:pt>
              </c:numCache>
            </c:numRef>
          </c:val>
          <c:smooth val="0"/>
          <c:extLst>
            <c:ext xmlns:c16="http://schemas.microsoft.com/office/drawing/2014/chart" uri="{C3380CC4-5D6E-409C-BE32-E72D297353CC}">
              <c16:uniqueId val="{00000001-1AE6-4ABF-ACEB-AB892CE7C24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3.95</c:v>
                </c:pt>
                <c:pt idx="1">
                  <c:v>1.99</c:v>
                </c:pt>
                <c:pt idx="2">
                  <c:v>1.75</c:v>
                </c:pt>
                <c:pt idx="3">
                  <c:v>2.09</c:v>
                </c:pt>
                <c:pt idx="4">
                  <c:v>1.68</c:v>
                </c:pt>
              </c:numCache>
            </c:numRef>
          </c:val>
          <c:extLst>
            <c:ext xmlns:c16="http://schemas.microsoft.com/office/drawing/2014/chart" uri="{C3380CC4-5D6E-409C-BE32-E72D297353CC}">
              <c16:uniqueId val="{00000000-84DA-4E5C-9497-BABC9CC5C2F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49.9</c:v>
                </c:pt>
                <c:pt idx="1">
                  <c:v>49.09</c:v>
                </c:pt>
                <c:pt idx="2">
                  <c:v>37.090000000000003</c:v>
                </c:pt>
                <c:pt idx="3">
                  <c:v>32.01</c:v>
                </c:pt>
                <c:pt idx="4">
                  <c:v>30.04</c:v>
                </c:pt>
              </c:numCache>
            </c:numRef>
          </c:val>
          <c:extLst>
            <c:ext xmlns:c16="http://schemas.microsoft.com/office/drawing/2014/chart" uri="{C3380CC4-5D6E-409C-BE32-E72D297353CC}">
              <c16:uniqueId val="{00000001-84DA-4E5C-9497-BABC9CC5C2F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7.0000000000000007E-2</c:v>
                </c:pt>
                <c:pt idx="1">
                  <c:v>-5.69</c:v>
                </c:pt>
                <c:pt idx="2">
                  <c:v>-14.1</c:v>
                </c:pt>
                <c:pt idx="3">
                  <c:v>-5.38</c:v>
                </c:pt>
                <c:pt idx="4">
                  <c:v>-2.1800000000000002</c:v>
                </c:pt>
              </c:numCache>
            </c:numRef>
          </c:val>
          <c:smooth val="0"/>
          <c:extLst>
            <c:ext xmlns:c16="http://schemas.microsoft.com/office/drawing/2014/chart" uri="{C3380CC4-5D6E-409C-BE32-E72D297353CC}">
              <c16:uniqueId val="{00000002-84DA-4E5C-9497-BABC9CC5C2F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80AE-4569-A532-68C60CA8E09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0AE-4569-A532-68C60CA8E097}"/>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80AE-4569-A532-68C60CA8E097}"/>
            </c:ext>
          </c:extLst>
        </c:ser>
        <c:ser>
          <c:idx val="3"/>
          <c:order val="3"/>
          <c:tx>
            <c:strRef>
              <c:f>データシート!$A$30</c:f>
              <c:strCache>
                <c:ptCount val="1"/>
                <c:pt idx="0">
                  <c:v>資源ごみ処理等事業特別会計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#N/A</c:v>
                </c:pt>
                <c:pt idx="7">
                  <c:v>0.02</c:v>
                </c:pt>
                <c:pt idx="8">
                  <c:v>#N/A</c:v>
                </c:pt>
                <c:pt idx="9">
                  <c:v>0.02</c:v>
                </c:pt>
              </c:numCache>
            </c:numRef>
          </c:val>
          <c:extLst>
            <c:ext xmlns:c16="http://schemas.microsoft.com/office/drawing/2014/chart" uri="{C3380CC4-5D6E-409C-BE32-E72D297353CC}">
              <c16:uniqueId val="{00000003-80AE-4569-A532-68C60CA8E097}"/>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0.1</c:v>
                </c:pt>
              </c:numCache>
            </c:numRef>
          </c:val>
          <c:extLst>
            <c:ext xmlns:c16="http://schemas.microsoft.com/office/drawing/2014/chart" uri="{C3380CC4-5D6E-409C-BE32-E72D297353CC}">
              <c16:uniqueId val="{00000004-80AE-4569-A532-68C60CA8E097}"/>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1.03</c:v>
                </c:pt>
                <c:pt idx="2">
                  <c:v>#N/A</c:v>
                </c:pt>
                <c:pt idx="3">
                  <c:v>0.7</c:v>
                </c:pt>
                <c:pt idx="4">
                  <c:v>#N/A</c:v>
                </c:pt>
                <c:pt idx="5">
                  <c:v>0.27</c:v>
                </c:pt>
                <c:pt idx="6">
                  <c:v>#N/A</c:v>
                </c:pt>
                <c:pt idx="7">
                  <c:v>0.13</c:v>
                </c:pt>
                <c:pt idx="8">
                  <c:v>#N/A</c:v>
                </c:pt>
                <c:pt idx="9">
                  <c:v>0.14000000000000001</c:v>
                </c:pt>
              </c:numCache>
            </c:numRef>
          </c:val>
          <c:extLst>
            <c:ext xmlns:c16="http://schemas.microsoft.com/office/drawing/2014/chart" uri="{C3380CC4-5D6E-409C-BE32-E72D297353CC}">
              <c16:uniqueId val="{00000005-80AE-4569-A532-68C60CA8E097}"/>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0.35</c:v>
                </c:pt>
                <c:pt idx="2">
                  <c:v>#N/A</c:v>
                </c:pt>
                <c:pt idx="3">
                  <c:v>0.13</c:v>
                </c:pt>
                <c:pt idx="4">
                  <c:v>#N/A</c:v>
                </c:pt>
                <c:pt idx="5">
                  <c:v>0.71</c:v>
                </c:pt>
                <c:pt idx="6">
                  <c:v>#N/A</c:v>
                </c:pt>
                <c:pt idx="7">
                  <c:v>0.63</c:v>
                </c:pt>
                <c:pt idx="8">
                  <c:v>#N/A</c:v>
                </c:pt>
                <c:pt idx="9">
                  <c:v>1.06</c:v>
                </c:pt>
              </c:numCache>
            </c:numRef>
          </c:val>
          <c:extLst>
            <c:ext xmlns:c16="http://schemas.microsoft.com/office/drawing/2014/chart" uri="{C3380CC4-5D6E-409C-BE32-E72D297353CC}">
              <c16:uniqueId val="{00000006-80AE-4569-A532-68C60CA8E097}"/>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3.94</c:v>
                </c:pt>
                <c:pt idx="2">
                  <c:v>#N/A</c:v>
                </c:pt>
                <c:pt idx="3">
                  <c:v>1.98</c:v>
                </c:pt>
                <c:pt idx="4">
                  <c:v>#N/A</c:v>
                </c:pt>
                <c:pt idx="5">
                  <c:v>1.74</c:v>
                </c:pt>
                <c:pt idx="6">
                  <c:v>#N/A</c:v>
                </c:pt>
                <c:pt idx="7">
                  <c:v>2.06</c:v>
                </c:pt>
                <c:pt idx="8">
                  <c:v>#N/A</c:v>
                </c:pt>
                <c:pt idx="9">
                  <c:v>1.65</c:v>
                </c:pt>
              </c:numCache>
            </c:numRef>
          </c:val>
          <c:extLst>
            <c:ext xmlns:c16="http://schemas.microsoft.com/office/drawing/2014/chart" uri="{C3380CC4-5D6E-409C-BE32-E72D297353CC}">
              <c16:uniqueId val="{00000007-80AE-4569-A532-68C60CA8E097}"/>
            </c:ext>
          </c:extLst>
        </c:ser>
        <c:ser>
          <c:idx val="8"/>
          <c:order val="8"/>
          <c:tx>
            <c:strRef>
              <c:f>データシート!$A$35</c:f>
              <c:strCache>
                <c:ptCount val="1"/>
                <c:pt idx="0">
                  <c:v>国民健康保険病院事業会計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5.56</c:v>
                </c:pt>
                <c:pt idx="2">
                  <c:v>#N/A</c:v>
                </c:pt>
                <c:pt idx="3">
                  <c:v>4.09</c:v>
                </c:pt>
                <c:pt idx="4">
                  <c:v>#N/A</c:v>
                </c:pt>
                <c:pt idx="5">
                  <c:v>2.88</c:v>
                </c:pt>
                <c:pt idx="6">
                  <c:v>#N/A</c:v>
                </c:pt>
                <c:pt idx="7">
                  <c:v>3.57</c:v>
                </c:pt>
                <c:pt idx="8">
                  <c:v>#N/A</c:v>
                </c:pt>
                <c:pt idx="9">
                  <c:v>2.69</c:v>
                </c:pt>
              </c:numCache>
            </c:numRef>
          </c:val>
          <c:extLst>
            <c:ext xmlns:c16="http://schemas.microsoft.com/office/drawing/2014/chart" uri="{C3380CC4-5D6E-409C-BE32-E72D297353CC}">
              <c16:uniqueId val="{00000008-80AE-4569-A532-68C60CA8E097}"/>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3.64</c:v>
                </c:pt>
                <c:pt idx="2">
                  <c:v>#N/A</c:v>
                </c:pt>
                <c:pt idx="3">
                  <c:v>3.45</c:v>
                </c:pt>
                <c:pt idx="4">
                  <c:v>#N/A</c:v>
                </c:pt>
                <c:pt idx="5">
                  <c:v>3.7</c:v>
                </c:pt>
                <c:pt idx="6">
                  <c:v>#N/A</c:v>
                </c:pt>
                <c:pt idx="7">
                  <c:v>4.18</c:v>
                </c:pt>
                <c:pt idx="8">
                  <c:v>#N/A</c:v>
                </c:pt>
                <c:pt idx="9">
                  <c:v>4.55</c:v>
                </c:pt>
              </c:numCache>
            </c:numRef>
          </c:val>
          <c:extLst>
            <c:ext xmlns:c16="http://schemas.microsoft.com/office/drawing/2014/chart" uri="{C3380CC4-5D6E-409C-BE32-E72D297353CC}">
              <c16:uniqueId val="{00000009-80AE-4569-A532-68C60CA8E09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984</c:v>
                </c:pt>
                <c:pt idx="5">
                  <c:v>963</c:v>
                </c:pt>
                <c:pt idx="8">
                  <c:v>960</c:v>
                </c:pt>
                <c:pt idx="11">
                  <c:v>964</c:v>
                </c:pt>
                <c:pt idx="14">
                  <c:v>996</c:v>
                </c:pt>
              </c:numCache>
            </c:numRef>
          </c:val>
          <c:extLst>
            <c:ext xmlns:c16="http://schemas.microsoft.com/office/drawing/2014/chart" uri="{C3380CC4-5D6E-409C-BE32-E72D297353CC}">
              <c16:uniqueId val="{00000000-BB3F-44F4-8B81-0F5C715DD1E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B3F-44F4-8B81-0F5C715DD1E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c:v>
                </c:pt>
                <c:pt idx="3">
                  <c:v>3</c:v>
                </c:pt>
                <c:pt idx="6">
                  <c:v>8</c:v>
                </c:pt>
                <c:pt idx="9">
                  <c:v>0</c:v>
                </c:pt>
                <c:pt idx="12">
                  <c:v>0</c:v>
                </c:pt>
              </c:numCache>
            </c:numRef>
          </c:val>
          <c:extLst>
            <c:ext xmlns:c16="http://schemas.microsoft.com/office/drawing/2014/chart" uri="{C3380CC4-5D6E-409C-BE32-E72D297353CC}">
              <c16:uniqueId val="{00000002-BB3F-44F4-8B81-0F5C715DD1E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62</c:v>
                </c:pt>
                <c:pt idx="3">
                  <c:v>22</c:v>
                </c:pt>
                <c:pt idx="6">
                  <c:v>0</c:v>
                </c:pt>
                <c:pt idx="9">
                  <c:v>2</c:v>
                </c:pt>
                <c:pt idx="12">
                  <c:v>4</c:v>
                </c:pt>
              </c:numCache>
            </c:numRef>
          </c:val>
          <c:extLst>
            <c:ext xmlns:c16="http://schemas.microsoft.com/office/drawing/2014/chart" uri="{C3380CC4-5D6E-409C-BE32-E72D297353CC}">
              <c16:uniqueId val="{00000003-BB3F-44F4-8B81-0F5C715DD1E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216</c:v>
                </c:pt>
                <c:pt idx="3">
                  <c:v>211</c:v>
                </c:pt>
                <c:pt idx="6">
                  <c:v>205</c:v>
                </c:pt>
                <c:pt idx="9">
                  <c:v>200</c:v>
                </c:pt>
                <c:pt idx="12">
                  <c:v>200</c:v>
                </c:pt>
              </c:numCache>
            </c:numRef>
          </c:val>
          <c:extLst>
            <c:ext xmlns:c16="http://schemas.microsoft.com/office/drawing/2014/chart" uri="{C3380CC4-5D6E-409C-BE32-E72D297353CC}">
              <c16:uniqueId val="{00000004-BB3F-44F4-8B81-0F5C715DD1E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B3F-44F4-8B81-0F5C715DD1E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B3F-44F4-8B81-0F5C715DD1E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1115</c:v>
                </c:pt>
                <c:pt idx="3">
                  <c:v>1089</c:v>
                </c:pt>
                <c:pt idx="6">
                  <c:v>1163</c:v>
                </c:pt>
                <c:pt idx="9">
                  <c:v>1180</c:v>
                </c:pt>
                <c:pt idx="12">
                  <c:v>1243</c:v>
                </c:pt>
              </c:numCache>
            </c:numRef>
          </c:val>
          <c:extLst>
            <c:ext xmlns:c16="http://schemas.microsoft.com/office/drawing/2014/chart" uri="{C3380CC4-5D6E-409C-BE32-E72D297353CC}">
              <c16:uniqueId val="{00000007-BB3F-44F4-8B81-0F5C715DD1E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412</c:v>
                </c:pt>
                <c:pt idx="2">
                  <c:v>#N/A</c:v>
                </c:pt>
                <c:pt idx="3">
                  <c:v>#N/A</c:v>
                </c:pt>
                <c:pt idx="4">
                  <c:v>362</c:v>
                </c:pt>
                <c:pt idx="5">
                  <c:v>#N/A</c:v>
                </c:pt>
                <c:pt idx="6">
                  <c:v>#N/A</c:v>
                </c:pt>
                <c:pt idx="7">
                  <c:v>416</c:v>
                </c:pt>
                <c:pt idx="8">
                  <c:v>#N/A</c:v>
                </c:pt>
                <c:pt idx="9">
                  <c:v>#N/A</c:v>
                </c:pt>
                <c:pt idx="10">
                  <c:v>418</c:v>
                </c:pt>
                <c:pt idx="11">
                  <c:v>#N/A</c:v>
                </c:pt>
                <c:pt idx="12">
                  <c:v>#N/A</c:v>
                </c:pt>
                <c:pt idx="13">
                  <c:v>451</c:v>
                </c:pt>
                <c:pt idx="14">
                  <c:v>#N/A</c:v>
                </c:pt>
              </c:numCache>
            </c:numRef>
          </c:val>
          <c:smooth val="0"/>
          <c:extLst>
            <c:ext xmlns:c16="http://schemas.microsoft.com/office/drawing/2014/chart" uri="{C3380CC4-5D6E-409C-BE32-E72D297353CC}">
              <c16:uniqueId val="{00000008-BB3F-44F4-8B81-0F5C715DD1E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9002</c:v>
                </c:pt>
                <c:pt idx="5">
                  <c:v>9359</c:v>
                </c:pt>
                <c:pt idx="8">
                  <c:v>10071</c:v>
                </c:pt>
                <c:pt idx="11">
                  <c:v>10189</c:v>
                </c:pt>
                <c:pt idx="14">
                  <c:v>10004</c:v>
                </c:pt>
              </c:numCache>
            </c:numRef>
          </c:val>
          <c:extLst>
            <c:ext xmlns:c16="http://schemas.microsoft.com/office/drawing/2014/chart" uri="{C3380CC4-5D6E-409C-BE32-E72D297353CC}">
              <c16:uniqueId val="{00000000-D3CC-4272-88F6-50C311307F8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564</c:v>
                </c:pt>
                <c:pt idx="5">
                  <c:v>527</c:v>
                </c:pt>
                <c:pt idx="8">
                  <c:v>451</c:v>
                </c:pt>
                <c:pt idx="11">
                  <c:v>399</c:v>
                </c:pt>
                <c:pt idx="14">
                  <c:v>344</c:v>
                </c:pt>
              </c:numCache>
            </c:numRef>
          </c:val>
          <c:extLst>
            <c:ext xmlns:c16="http://schemas.microsoft.com/office/drawing/2014/chart" uri="{C3380CC4-5D6E-409C-BE32-E72D297353CC}">
              <c16:uniqueId val="{00000001-D3CC-4272-88F6-50C311307F8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6698</c:v>
                </c:pt>
                <c:pt idx="5">
                  <c:v>6741</c:v>
                </c:pt>
                <c:pt idx="8">
                  <c:v>6013</c:v>
                </c:pt>
                <c:pt idx="11">
                  <c:v>5605</c:v>
                </c:pt>
                <c:pt idx="14">
                  <c:v>5533</c:v>
                </c:pt>
              </c:numCache>
            </c:numRef>
          </c:val>
          <c:extLst>
            <c:ext xmlns:c16="http://schemas.microsoft.com/office/drawing/2014/chart" uri="{C3380CC4-5D6E-409C-BE32-E72D297353CC}">
              <c16:uniqueId val="{00000002-D3CC-4272-88F6-50C311307F8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3CC-4272-88F6-50C311307F8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3CC-4272-88F6-50C311307F8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3CC-4272-88F6-50C311307F8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1549</c:v>
                </c:pt>
                <c:pt idx="3">
                  <c:v>1544</c:v>
                </c:pt>
                <c:pt idx="6">
                  <c:v>1513</c:v>
                </c:pt>
                <c:pt idx="9">
                  <c:v>1426</c:v>
                </c:pt>
                <c:pt idx="12">
                  <c:v>1367</c:v>
                </c:pt>
              </c:numCache>
            </c:numRef>
          </c:val>
          <c:extLst>
            <c:ext xmlns:c16="http://schemas.microsoft.com/office/drawing/2014/chart" uri="{C3380CC4-5D6E-409C-BE32-E72D297353CC}">
              <c16:uniqueId val="{00000006-D3CC-4272-88F6-50C311307F8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22</c:v>
                </c:pt>
                <c:pt idx="3">
                  <c:v>0</c:v>
                </c:pt>
                <c:pt idx="6">
                  <c:v>3</c:v>
                </c:pt>
                <c:pt idx="9">
                  <c:v>30</c:v>
                </c:pt>
                <c:pt idx="12">
                  <c:v>24</c:v>
                </c:pt>
              </c:numCache>
            </c:numRef>
          </c:val>
          <c:extLst>
            <c:ext xmlns:c16="http://schemas.microsoft.com/office/drawing/2014/chart" uri="{C3380CC4-5D6E-409C-BE32-E72D297353CC}">
              <c16:uniqueId val="{00000007-D3CC-4272-88F6-50C311307F8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2318</c:v>
                </c:pt>
                <c:pt idx="3">
                  <c:v>2358</c:v>
                </c:pt>
                <c:pt idx="6">
                  <c:v>2367</c:v>
                </c:pt>
                <c:pt idx="9">
                  <c:v>2370</c:v>
                </c:pt>
                <c:pt idx="12">
                  <c:v>2399</c:v>
                </c:pt>
              </c:numCache>
            </c:numRef>
          </c:val>
          <c:extLst>
            <c:ext xmlns:c16="http://schemas.microsoft.com/office/drawing/2014/chart" uri="{C3380CC4-5D6E-409C-BE32-E72D297353CC}">
              <c16:uniqueId val="{00000008-D3CC-4272-88F6-50C311307F8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3CC-4272-88F6-50C311307F8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11093</c:v>
                </c:pt>
                <c:pt idx="3">
                  <c:v>11495</c:v>
                </c:pt>
                <c:pt idx="6">
                  <c:v>12117</c:v>
                </c:pt>
                <c:pt idx="9">
                  <c:v>12284</c:v>
                </c:pt>
                <c:pt idx="12">
                  <c:v>11811</c:v>
                </c:pt>
              </c:numCache>
            </c:numRef>
          </c:val>
          <c:extLst>
            <c:ext xmlns:c16="http://schemas.microsoft.com/office/drawing/2014/chart" uri="{C3380CC4-5D6E-409C-BE32-E72D297353CC}">
              <c16:uniqueId val="{0000000A-D3CC-4272-88F6-50C311307F8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3CC-4272-88F6-50C311307F8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1927</c:v>
                </c:pt>
                <c:pt idx="1">
                  <c:v>1674</c:v>
                </c:pt>
                <c:pt idx="2">
                  <c:v>1629</c:v>
                </c:pt>
              </c:numCache>
            </c:numRef>
          </c:val>
          <c:extLst>
            <c:ext xmlns:c16="http://schemas.microsoft.com/office/drawing/2014/chart" uri="{C3380CC4-5D6E-409C-BE32-E72D297353CC}">
              <c16:uniqueId val="{00000000-43DA-47BE-8FF7-C8AC48ACBAA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943</c:v>
                </c:pt>
                <c:pt idx="1">
                  <c:v>948</c:v>
                </c:pt>
                <c:pt idx="2">
                  <c:v>953</c:v>
                </c:pt>
              </c:numCache>
            </c:numRef>
          </c:val>
          <c:extLst>
            <c:ext xmlns:c16="http://schemas.microsoft.com/office/drawing/2014/chart" uri="{C3380CC4-5D6E-409C-BE32-E72D297353CC}">
              <c16:uniqueId val="{00000001-43DA-47BE-8FF7-C8AC48ACBAA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3007</c:v>
                </c:pt>
                <c:pt idx="1">
                  <c:v>2818</c:v>
                </c:pt>
                <c:pt idx="2">
                  <c:v>2766</c:v>
                </c:pt>
              </c:numCache>
            </c:numRef>
          </c:val>
          <c:extLst>
            <c:ext xmlns:c16="http://schemas.microsoft.com/office/drawing/2014/chart" uri="{C3380CC4-5D6E-409C-BE32-E72D297353CC}">
              <c16:uniqueId val="{00000002-43DA-47BE-8FF7-C8AC48ACBAA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北海道足寄町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元利償還金の額は前年比６３百万円増と微増だが、令和４年度に起債償還のピークを迎えることから、今後も増加傾向が続く。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満期一括償還地方債は借入れしていない。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北海道足寄町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充当可能基金は、財政調整基金を令和２年度で１００百万円取り崩したため７２百万円減少し、５，５３３百万円となった。将来負担額の地方債現在高は４７３百万円減少したことから、今後も地方債残高の減少を図り適正な将来負担額とす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北海道足寄町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令和２年度に里見が丘公園整備事業や公営住宅建替事業をはじめとした大型事業を複数実施したため、財政調整基金を１００百万円取り崩したことから、全体で９２百万円減少した。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歳入の増加が見込めないことから、今後においては行財政改革の取り組みを通じて繰入額の減少を図っていく。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・公共施設建設等基金：公共施設建設及び公共用地の取得。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・足寄町子育て安心基金：次世代を担う子どもたちの健やかな成長と豊かな心を育み、安心して子育てができる環境づくりの推進。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・公共施設建設等基金：芽登集落センター建設事業や臨時地方道整備事業に充当。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・足寄町子育て安心基金：認定こども園やへき地保育所、給食の無償化事業などの子育て施策事業費の２分の１に充当。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・公共施設建設等基金：現在の財政状況及び他の基金状況を踏まえ取り崩しを行う予定。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・足寄町子育て安心基金：子育て施策への事業費に充てるため毎年度取り崩しを行う一方、決算剰余金が出そうな場合は積み増しを検討する。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令和２年度に里見が丘公園整備事業や公営住宅建替事業をはじめとした大型事業を複数実施したため、財政調整基金を１００蔓延取り崩したことから、令和２年度末残高が１，６２９百万円となった。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歳入の増加が見込めないことから、今後においては行財政改革の取り組みを通じて繰入額の減少を図っていく。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決算剰余金の積立てにより増加している。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は決算剰余金の一部を積み立てており、取り崩しは行っていないが、令和４年度に起債償還のピークを迎えるため、現在の財政状況及び他の基金状況を踏まえ取り崩しを行うことで財政硬直化の抑制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北海道足寄町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6,684
6,649
1,408.04
9,828,245
9,702,238
91,070
5,420,533
11,811,338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行政面積が町村で日本一広大であり、人口密度が全国最低ランクであることに加え、人口の減少や全国平均を上回る高齢化率により、指数は０．２０と類似団体平均を下回っている。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今後は、各種使用料・手数料の見直しをじっしるとともに町有財産の適正管理を図り、遊休財産の売却等による歳入の確保に努める。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126295</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27045"/>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41222</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7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126295</xdr:rowOff>
    </xdr:from>
    <xdr:to>
      <xdr:col>24</xdr:col>
      <xdr:colOff>12700</xdr:colOff>
      <xdr:row>35</xdr:row>
      <xdr:rowOff>126295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2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148872</xdr:rowOff>
    </xdr:from>
    <xdr:to>
      <xdr:col>23</xdr:col>
      <xdr:colOff>133350</xdr:colOff>
      <xdr:row>43</xdr:row>
      <xdr:rowOff>148872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5212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7355</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08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148872</xdr:rowOff>
    </xdr:from>
    <xdr:to>
      <xdr:col>19</xdr:col>
      <xdr:colOff>133350</xdr:colOff>
      <xdr:row>43</xdr:row>
      <xdr:rowOff>162278</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5212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162278</xdr:rowOff>
    </xdr:from>
    <xdr:to>
      <xdr:col>19</xdr:col>
      <xdr:colOff>184150</xdr:colOff>
      <xdr:row>43</xdr:row>
      <xdr:rowOff>92428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102605</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32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162278</xdr:rowOff>
    </xdr:from>
    <xdr:to>
      <xdr:col>15</xdr:col>
      <xdr:colOff>82550</xdr:colOff>
      <xdr:row>43</xdr:row>
      <xdr:rowOff>162278</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534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116010</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162278</xdr:rowOff>
    </xdr:from>
    <xdr:to>
      <xdr:col>11</xdr:col>
      <xdr:colOff>31750</xdr:colOff>
      <xdr:row>43</xdr:row>
      <xdr:rowOff>162278</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534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116010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17639</xdr:rowOff>
    </xdr:from>
    <xdr:to>
      <xdr:col>7</xdr:col>
      <xdr:colOff>31750</xdr:colOff>
      <xdr:row>43</xdr:row>
      <xdr:rowOff>119239</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129416</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98072</xdr:rowOff>
    </xdr:from>
    <xdr:to>
      <xdr:col>23</xdr:col>
      <xdr:colOff>184150</xdr:colOff>
      <xdr:row>44</xdr:row>
      <xdr:rowOff>28222</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165399</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66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98072</xdr:rowOff>
    </xdr:from>
    <xdr:to>
      <xdr:col>19</xdr:col>
      <xdr:colOff>184150</xdr:colOff>
      <xdr:row>44</xdr:row>
      <xdr:rowOff>28222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12999</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556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111478</xdr:rowOff>
    </xdr:from>
    <xdr:to>
      <xdr:col>15</xdr:col>
      <xdr:colOff>133350</xdr:colOff>
      <xdr:row>44</xdr:row>
      <xdr:rowOff>41628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26405</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111478</xdr:rowOff>
    </xdr:from>
    <xdr:to>
      <xdr:col>11</xdr:col>
      <xdr:colOff>82550</xdr:colOff>
      <xdr:row>44</xdr:row>
      <xdr:rowOff>41628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26405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111478</xdr:rowOff>
    </xdr:from>
    <xdr:to>
      <xdr:col>7</xdr:col>
      <xdr:colOff>31750</xdr:colOff>
      <xdr:row>44</xdr:row>
      <xdr:rowOff>41628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26405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平成１７年度から平成２２年度まで退職者数の５分の１を新規採用するとの方針のもと、職員給与や手当、議員報酬等の削減を行ってきたことなどにより、経常収支比率は類似団体平均を下回っていた。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近年の介護施設の開設や子育て施策の充実により、人件費・委託料等を含む施設維持の経費が増加傾向にあることや、大型事業の実施により起債償還額が令和４年度にピークを迎えることから経常収支比率が悪化してきてい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67</xdr:row>
      <xdr:rowOff>22098</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67620"/>
          <a:ext cx="0" cy="13416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165625</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48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22098</xdr:rowOff>
    </xdr:from>
    <xdr:to>
      <xdr:col>24</xdr:col>
      <xdr:colOff>12700</xdr:colOff>
      <xdr:row>67</xdr:row>
      <xdr:rowOff>22098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5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114300</xdr:rowOff>
    </xdr:from>
    <xdr:to>
      <xdr:col>23</xdr:col>
      <xdr:colOff>133350</xdr:colOff>
      <xdr:row>64</xdr:row>
      <xdr:rowOff>92456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0915650"/>
          <a:ext cx="8382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65549</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69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49022</xdr:rowOff>
    </xdr:from>
    <xdr:to>
      <xdr:col>23</xdr:col>
      <xdr:colOff>184150</xdr:colOff>
      <xdr:row>63</xdr:row>
      <xdr:rowOff>150622</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157734</xdr:rowOff>
    </xdr:from>
    <xdr:to>
      <xdr:col>19</xdr:col>
      <xdr:colOff>133350</xdr:colOff>
      <xdr:row>64</xdr:row>
      <xdr:rowOff>92456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959084"/>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92456</xdr:rowOff>
    </xdr:from>
    <xdr:to>
      <xdr:col>19</xdr:col>
      <xdr:colOff>184150</xdr:colOff>
      <xdr:row>64</xdr:row>
      <xdr:rowOff>22606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32783</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662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112014</xdr:rowOff>
    </xdr:from>
    <xdr:to>
      <xdr:col>15</xdr:col>
      <xdr:colOff>82550</xdr:colOff>
      <xdr:row>63</xdr:row>
      <xdr:rowOff>157734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741914"/>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82804</xdr:rowOff>
    </xdr:from>
    <xdr:to>
      <xdr:col>15</xdr:col>
      <xdr:colOff>133350</xdr:colOff>
      <xdr:row>64</xdr:row>
      <xdr:rowOff>12954</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23131</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83058</xdr:rowOff>
    </xdr:from>
    <xdr:to>
      <xdr:col>11</xdr:col>
      <xdr:colOff>31750</xdr:colOff>
      <xdr:row>62</xdr:row>
      <xdr:rowOff>112014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71295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5588</xdr:rowOff>
    </xdr:from>
    <xdr:to>
      <xdr:col>11</xdr:col>
      <xdr:colOff>82550</xdr:colOff>
      <xdr:row>63</xdr:row>
      <xdr:rowOff>107188</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91965</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5097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35577</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83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41656</xdr:rowOff>
    </xdr:from>
    <xdr:to>
      <xdr:col>19</xdr:col>
      <xdr:colOff>184150</xdr:colOff>
      <xdr:row>64</xdr:row>
      <xdr:rowOff>143256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10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128033</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10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106934</xdr:rowOff>
    </xdr:from>
    <xdr:to>
      <xdr:col>15</xdr:col>
      <xdr:colOff>133350</xdr:colOff>
      <xdr:row>64</xdr:row>
      <xdr:rowOff>37084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21861</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61214</xdr:rowOff>
    </xdr:from>
    <xdr:to>
      <xdr:col>11</xdr:col>
      <xdr:colOff>82550</xdr:colOff>
      <xdr:row>62</xdr:row>
      <xdr:rowOff>162814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1541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45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32258</xdr:rowOff>
    </xdr:from>
    <xdr:to>
      <xdr:col>7</xdr:col>
      <xdr:colOff>31750</xdr:colOff>
      <xdr:row>62</xdr:row>
      <xdr:rowOff>133858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6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144035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43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[457,078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高くなっているのは、行政面積が広いことから人口１人当たりの公共施設が多く管理費用の負担が大きい。また、近年の介護施設の開設や子育て施策の充実により、人件費等を含む施設運営、維持経費が増加傾向にあるため、今後においては管理費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a:extLst>
            <a:ext uri="{FF2B5EF4-FFF2-40B4-BE49-F238E27FC236}">
              <a16:creationId xmlns:a16="http://schemas.microsoft.com/office/drawing/2014/main" id="{00000000-0008-0000-0300-0000B8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62433</xdr:rowOff>
    </xdr:from>
    <xdr:to>
      <xdr:col>23</xdr:col>
      <xdr:colOff>133350</xdr:colOff>
      <xdr:row>88</xdr:row>
      <xdr:rowOff>9497</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flipV="1">
          <a:off x="4953000" y="13778433"/>
          <a:ext cx="0" cy="1318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153024</xdr:rowOff>
    </xdr:from>
    <xdr:ext cx="762000" cy="259045"/>
    <xdr:sp macro="" textlink="">
      <xdr:nvSpPr>
        <xdr:cNvPr id="186" name="人件費・物件費等の状況最小値テキスト">
          <a:extLst>
            <a:ext uri="{FF2B5EF4-FFF2-40B4-BE49-F238E27FC236}">
              <a16:creationId xmlns:a16="http://schemas.microsoft.com/office/drawing/2014/main" id="{00000000-0008-0000-0300-0000BA000000}"/>
            </a:ext>
          </a:extLst>
        </xdr:cNvPr>
        <xdr:cNvSpPr txBox="1"/>
      </xdr:nvSpPr>
      <xdr:spPr>
        <a:xfrm>
          <a:off x="5041900" y="1506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9497</xdr:rowOff>
    </xdr:from>
    <xdr:to>
      <xdr:col>24</xdr:col>
      <xdr:colOff>12700</xdr:colOff>
      <xdr:row>88</xdr:row>
      <xdr:rowOff>9497</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509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148810</xdr:rowOff>
    </xdr:from>
    <xdr:ext cx="762000" cy="259045"/>
    <xdr:sp macro="" textlink="">
      <xdr:nvSpPr>
        <xdr:cNvPr id="188" name="人件費・物件費等の状況最大値テキスト">
          <a:extLst>
            <a:ext uri="{FF2B5EF4-FFF2-40B4-BE49-F238E27FC236}">
              <a16:creationId xmlns:a16="http://schemas.microsoft.com/office/drawing/2014/main" id="{00000000-0008-0000-0300-0000BC000000}"/>
            </a:ext>
          </a:extLst>
        </xdr:cNvPr>
        <xdr:cNvSpPr txBox="1"/>
      </xdr:nvSpPr>
      <xdr:spPr>
        <a:xfrm>
          <a:off x="5041900" y="1352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62433</xdr:rowOff>
    </xdr:from>
    <xdr:to>
      <xdr:col>24</xdr:col>
      <xdr:colOff>12700</xdr:colOff>
      <xdr:row>80</xdr:row>
      <xdr:rowOff>62433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377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81471</xdr:rowOff>
    </xdr:from>
    <xdr:to>
      <xdr:col>23</xdr:col>
      <xdr:colOff>133350</xdr:colOff>
      <xdr:row>84</xdr:row>
      <xdr:rowOff>99630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114800" y="14483271"/>
          <a:ext cx="838200" cy="18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80735</xdr:rowOff>
    </xdr:from>
    <xdr:ext cx="762000" cy="259045"/>
    <xdr:sp macro="" textlink="">
      <xdr:nvSpPr>
        <xdr:cNvPr id="191" name="人件費・物件費等の状況平均値テキスト">
          <a:extLst>
            <a:ext uri="{FF2B5EF4-FFF2-40B4-BE49-F238E27FC236}">
              <a16:creationId xmlns:a16="http://schemas.microsoft.com/office/drawing/2014/main" id="{00000000-0008-0000-0300-0000BF000000}"/>
            </a:ext>
          </a:extLst>
        </xdr:cNvPr>
        <xdr:cNvSpPr txBox="1"/>
      </xdr:nvSpPr>
      <xdr:spPr>
        <a:xfrm>
          <a:off x="5041900" y="13968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64208</xdr:rowOff>
    </xdr:from>
    <xdr:to>
      <xdr:col>23</xdr:col>
      <xdr:colOff>184150</xdr:colOff>
      <xdr:row>82</xdr:row>
      <xdr:rowOff>165808</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9022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21436</xdr:rowOff>
    </xdr:from>
    <xdr:to>
      <xdr:col>19</xdr:col>
      <xdr:colOff>133350</xdr:colOff>
      <xdr:row>84</xdr:row>
      <xdr:rowOff>81471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3225800" y="14423236"/>
          <a:ext cx="889000" cy="6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3195</xdr:rowOff>
    </xdr:from>
    <xdr:to>
      <xdr:col>19</xdr:col>
      <xdr:colOff>184150</xdr:colOff>
      <xdr:row>82</xdr:row>
      <xdr:rowOff>104795</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064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114972</xdr:rowOff>
    </xdr:from>
    <xdr:ext cx="7366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3733800" y="1383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92190</xdr:rowOff>
    </xdr:from>
    <xdr:to>
      <xdr:col>15</xdr:col>
      <xdr:colOff>82550</xdr:colOff>
      <xdr:row>84</xdr:row>
      <xdr:rowOff>21436</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2336800" y="14322540"/>
          <a:ext cx="889000" cy="100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150957</xdr:rowOff>
    </xdr:from>
    <xdr:to>
      <xdr:col>15</xdr:col>
      <xdr:colOff>133350</xdr:colOff>
      <xdr:row>82</xdr:row>
      <xdr:rowOff>81107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3175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91284</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2844800" y="13807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92190</xdr:rowOff>
    </xdr:from>
    <xdr:to>
      <xdr:col>11</xdr:col>
      <xdr:colOff>31750</xdr:colOff>
      <xdr:row>83</xdr:row>
      <xdr:rowOff>96467</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1447800" y="14322540"/>
          <a:ext cx="889000" cy="4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136382</xdr:rowOff>
    </xdr:from>
    <xdr:to>
      <xdr:col>11</xdr:col>
      <xdr:colOff>82550</xdr:colOff>
      <xdr:row>82</xdr:row>
      <xdr:rowOff>66532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2286000" y="1402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76709</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955800" y="1379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110520</xdr:rowOff>
    </xdr:from>
    <xdr:to>
      <xdr:col>7</xdr:col>
      <xdr:colOff>31750</xdr:colOff>
      <xdr:row>82</xdr:row>
      <xdr:rowOff>40670</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1397000" y="1399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50847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066800" y="137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48830</xdr:rowOff>
    </xdr:from>
    <xdr:to>
      <xdr:col>23</xdr:col>
      <xdr:colOff>184150</xdr:colOff>
      <xdr:row>84</xdr:row>
      <xdr:rowOff>150430</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902200" y="1445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20907</xdr:rowOff>
    </xdr:from>
    <xdr:ext cx="762000" cy="259045"/>
    <xdr:sp macro="" textlink="">
      <xdr:nvSpPr>
        <xdr:cNvPr id="210" name="人件費・物件費等の状況該当値テキスト">
          <a:extLst>
            <a:ext uri="{FF2B5EF4-FFF2-40B4-BE49-F238E27FC236}">
              <a16:creationId xmlns:a16="http://schemas.microsoft.com/office/drawing/2014/main" id="{00000000-0008-0000-0300-0000D2000000}"/>
            </a:ext>
          </a:extLst>
        </xdr:cNvPr>
        <xdr:cNvSpPr txBox="1"/>
      </xdr:nvSpPr>
      <xdr:spPr>
        <a:xfrm>
          <a:off x="5041900" y="14422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30671</xdr:rowOff>
    </xdr:from>
    <xdr:to>
      <xdr:col>19</xdr:col>
      <xdr:colOff>184150</xdr:colOff>
      <xdr:row>84</xdr:row>
      <xdr:rowOff>132271</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064000" y="1443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117048</xdr:rowOff>
    </xdr:from>
    <xdr:ext cx="7366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733800" y="14518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142086</xdr:rowOff>
    </xdr:from>
    <xdr:to>
      <xdr:col>15</xdr:col>
      <xdr:colOff>133350</xdr:colOff>
      <xdr:row>84</xdr:row>
      <xdr:rowOff>72236</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3175000" y="1437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57013</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844800" y="14458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41390</xdr:rowOff>
    </xdr:from>
    <xdr:to>
      <xdr:col>11</xdr:col>
      <xdr:colOff>82550</xdr:colOff>
      <xdr:row>83</xdr:row>
      <xdr:rowOff>142990</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2286000" y="1427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127767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955800" y="1435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45667</xdr:rowOff>
    </xdr:from>
    <xdr:to>
      <xdr:col>7</xdr:col>
      <xdr:colOff>31750</xdr:colOff>
      <xdr:row>83</xdr:row>
      <xdr:rowOff>147267</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1397000" y="1427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132044</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066800" y="1436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構成において、給与水準の高い高年齢層の職員が占める割合が依然として高いことから、類似団体平均を上回っている状況にある。ラスパイレス指数は年々低下し類似団体平均に近づいていることから、今後も他町村の状況も踏まえ、より一層の給与水準の適正化を図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a:extLst>
            <a:ext uri="{FF2B5EF4-FFF2-40B4-BE49-F238E27FC236}">
              <a16:creationId xmlns:a16="http://schemas.microsoft.com/office/drawing/2014/main" id="{00000000-0008-0000-0300-0000F6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122343</xdr:rowOff>
    </xdr:from>
    <xdr:to>
      <xdr:col>81</xdr:col>
      <xdr:colOff>44450</xdr:colOff>
      <xdr:row>89</xdr:row>
      <xdr:rowOff>93980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flipV="1">
          <a:off x="17018000" y="14009793"/>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8" name="給与水準   （国との比較）最小値テキスト">
          <a:extLst>
            <a:ext uri="{FF2B5EF4-FFF2-40B4-BE49-F238E27FC236}">
              <a16:creationId xmlns:a16="http://schemas.microsoft.com/office/drawing/2014/main" id="{00000000-0008-0000-0300-0000F8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37270</xdr:rowOff>
    </xdr:from>
    <xdr:ext cx="762000" cy="259045"/>
    <xdr:sp macro="" textlink="">
      <xdr:nvSpPr>
        <xdr:cNvPr id="250" name="給与水準   （国との比較）最大値テキスト">
          <a:extLst>
            <a:ext uri="{FF2B5EF4-FFF2-40B4-BE49-F238E27FC236}">
              <a16:creationId xmlns:a16="http://schemas.microsoft.com/office/drawing/2014/main" id="{00000000-0008-0000-0300-0000FA000000}"/>
            </a:ext>
          </a:extLst>
        </xdr:cNvPr>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122343</xdr:rowOff>
    </xdr:from>
    <xdr:to>
      <xdr:col>81</xdr:col>
      <xdr:colOff>133350</xdr:colOff>
      <xdr:row>81</xdr:row>
      <xdr:rowOff>122343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13123</xdr:rowOff>
    </xdr:from>
    <xdr:to>
      <xdr:col>81</xdr:col>
      <xdr:colOff>44450</xdr:colOff>
      <xdr:row>86</xdr:row>
      <xdr:rowOff>29211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6179800" y="14757823"/>
          <a:ext cx="8382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69866</xdr:rowOff>
    </xdr:from>
    <xdr:ext cx="762000" cy="259045"/>
    <xdr:sp macro="" textlink="">
      <xdr:nvSpPr>
        <xdr:cNvPr id="253" name="給与水準   （国との比較）平均値テキスト">
          <a:extLst>
            <a:ext uri="{FF2B5EF4-FFF2-40B4-BE49-F238E27FC236}">
              <a16:creationId xmlns:a16="http://schemas.microsoft.com/office/drawing/2014/main" id="{00000000-0008-0000-0300-0000FD000000}"/>
            </a:ext>
          </a:extLst>
        </xdr:cNvPr>
        <xdr:cNvSpPr txBox="1"/>
      </xdr:nvSpPr>
      <xdr:spPr>
        <a:xfrm>
          <a:off x="17106900" y="14471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53339</xdr:rowOff>
    </xdr:from>
    <xdr:to>
      <xdr:col>81</xdr:col>
      <xdr:colOff>95250</xdr:colOff>
      <xdr:row>85</xdr:row>
      <xdr:rowOff>154939</xdr:rowOff>
    </xdr:to>
    <xdr:sp macro="" textlink="">
      <xdr:nvSpPr>
        <xdr:cNvPr id="254" name="フローチャート: 判断 253">
          <a:extLst>
            <a:ext uri="{FF2B5EF4-FFF2-40B4-BE49-F238E27FC236}">
              <a16:creationId xmlns:a16="http://schemas.microsoft.com/office/drawing/2014/main" id="{00000000-0008-0000-0300-0000FE000000}"/>
            </a:ext>
          </a:extLst>
        </xdr:cNvPr>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29211</xdr:rowOff>
    </xdr:from>
    <xdr:to>
      <xdr:col>77</xdr:col>
      <xdr:colOff>44450</xdr:colOff>
      <xdr:row>86</xdr:row>
      <xdr:rowOff>69427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5290800" y="14773911"/>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69427</xdr:rowOff>
    </xdr:from>
    <xdr:to>
      <xdr:col>72</xdr:col>
      <xdr:colOff>203200</xdr:colOff>
      <xdr:row>87</xdr:row>
      <xdr:rowOff>2539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4401800" y="14814127"/>
          <a:ext cx="889000" cy="10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2539</xdr:rowOff>
    </xdr:from>
    <xdr:to>
      <xdr:col>68</xdr:col>
      <xdr:colOff>152400</xdr:colOff>
      <xdr:row>87</xdr:row>
      <xdr:rowOff>18627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3512800" y="14918689"/>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9754</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9754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131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133773</xdr:rowOff>
    </xdr:from>
    <xdr:to>
      <xdr:col>81</xdr:col>
      <xdr:colOff>95250</xdr:colOff>
      <xdr:row>86</xdr:row>
      <xdr:rowOff>63923</xdr:rowOff>
    </xdr:to>
    <xdr:sp macro="" textlink="">
      <xdr:nvSpPr>
        <xdr:cNvPr id="271" name="楕円 270">
          <a:extLst>
            <a:ext uri="{FF2B5EF4-FFF2-40B4-BE49-F238E27FC236}">
              <a16:creationId xmlns:a16="http://schemas.microsoft.com/office/drawing/2014/main" id="{00000000-0008-0000-0300-00000F010000}"/>
            </a:ext>
          </a:extLst>
        </xdr:cNvPr>
        <xdr:cNvSpPr/>
      </xdr:nvSpPr>
      <xdr:spPr>
        <a:xfrm>
          <a:off x="16967200" y="147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105850</xdr:rowOff>
    </xdr:from>
    <xdr:ext cx="762000" cy="259045"/>
    <xdr:sp macro="" textlink="">
      <xdr:nvSpPr>
        <xdr:cNvPr id="272" name="給与水準   （国との比較）該当値テキスト">
          <a:extLst>
            <a:ext uri="{FF2B5EF4-FFF2-40B4-BE49-F238E27FC236}">
              <a16:creationId xmlns:a16="http://schemas.microsoft.com/office/drawing/2014/main" id="{00000000-0008-0000-0300-000010010000}"/>
            </a:ext>
          </a:extLst>
        </xdr:cNvPr>
        <xdr:cNvSpPr txBox="1"/>
      </xdr:nvSpPr>
      <xdr:spPr>
        <a:xfrm>
          <a:off x="17106900" y="14679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149861</xdr:rowOff>
    </xdr:from>
    <xdr:to>
      <xdr:col>77</xdr:col>
      <xdr:colOff>95250</xdr:colOff>
      <xdr:row>86</xdr:row>
      <xdr:rowOff>80011</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129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64788</xdr:rowOff>
    </xdr:from>
    <xdr:ext cx="7366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798800" y="1480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18627</xdr:rowOff>
    </xdr:from>
    <xdr:to>
      <xdr:col>73</xdr:col>
      <xdr:colOff>44450</xdr:colOff>
      <xdr:row>86</xdr:row>
      <xdr:rowOff>120227</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5240000" y="147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105004</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909800" y="1484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123189</xdr:rowOff>
    </xdr:from>
    <xdr:to>
      <xdr:col>68</xdr:col>
      <xdr:colOff>203200</xdr:colOff>
      <xdr:row>87</xdr:row>
      <xdr:rowOff>53339</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4351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38116</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020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139277</xdr:rowOff>
    </xdr:from>
    <xdr:to>
      <xdr:col>64</xdr:col>
      <xdr:colOff>152400</xdr:colOff>
      <xdr:row>87</xdr:row>
      <xdr:rowOff>69427</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3462000" y="1488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54204</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131800" y="1497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足寄町自立プラン（平成１７年３月策定）に基づき、退職者数の５分の１を新規採用する方針のもと職員数の削減を進めてきたが、道路維持やスクールバス等運行業務、認定こども園や給食センターなどの施設運営を直営で行っていること、さらに医療と介護・福祉等連携システムの構築に向けて福祉関係職員の新規採用などにより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今後も行政サービスの水準維持を図りつつ、より適正な定員管理に努める。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a:extLst>
            <a:ext uri="{FF2B5EF4-FFF2-40B4-BE49-F238E27FC236}">
              <a16:creationId xmlns:a16="http://schemas.microsoft.com/office/drawing/2014/main" id="{00000000-0008-0000-0300-000031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150526</xdr:rowOff>
    </xdr:from>
    <xdr:to>
      <xdr:col>81</xdr:col>
      <xdr:colOff>44450</xdr:colOff>
      <xdr:row>66</xdr:row>
      <xdr:rowOff>8350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flipV="1">
          <a:off x="17018000" y="10094626"/>
          <a:ext cx="0" cy="12294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151877</xdr:rowOff>
    </xdr:from>
    <xdr:ext cx="762000" cy="259045"/>
    <xdr:sp macro="" textlink="">
      <xdr:nvSpPr>
        <xdr:cNvPr id="307" name="定員管理の状況最小値テキスト">
          <a:extLst>
            <a:ext uri="{FF2B5EF4-FFF2-40B4-BE49-F238E27FC236}">
              <a16:creationId xmlns:a16="http://schemas.microsoft.com/office/drawing/2014/main" id="{00000000-0008-0000-0300-000033010000}"/>
            </a:ext>
          </a:extLst>
        </xdr:cNvPr>
        <xdr:cNvSpPr txBox="1"/>
      </xdr:nvSpPr>
      <xdr:spPr>
        <a:xfrm>
          <a:off x="17106900" y="1129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8350</xdr:rowOff>
    </xdr:from>
    <xdr:to>
      <xdr:col>81</xdr:col>
      <xdr:colOff>133350</xdr:colOff>
      <xdr:row>66</xdr:row>
      <xdr:rowOff>8350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132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65453</xdr:rowOff>
    </xdr:from>
    <xdr:ext cx="762000" cy="259045"/>
    <xdr:sp macro="" textlink="">
      <xdr:nvSpPr>
        <xdr:cNvPr id="309" name="定員管理の状況最大値テキスト">
          <a:extLst>
            <a:ext uri="{FF2B5EF4-FFF2-40B4-BE49-F238E27FC236}">
              <a16:creationId xmlns:a16="http://schemas.microsoft.com/office/drawing/2014/main" id="{00000000-0008-0000-0300-000035010000}"/>
            </a:ext>
          </a:extLst>
        </xdr:cNvPr>
        <xdr:cNvSpPr txBox="1"/>
      </xdr:nvSpPr>
      <xdr:spPr>
        <a:xfrm>
          <a:off x="17106900" y="983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150526</xdr:rowOff>
    </xdr:from>
    <xdr:to>
      <xdr:col>81</xdr:col>
      <xdr:colOff>133350</xdr:colOff>
      <xdr:row>58</xdr:row>
      <xdr:rowOff>150526</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009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149892</xdr:rowOff>
    </xdr:from>
    <xdr:to>
      <xdr:col>81</xdr:col>
      <xdr:colOff>44450</xdr:colOff>
      <xdr:row>63</xdr:row>
      <xdr:rowOff>164973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6179800" y="10951242"/>
          <a:ext cx="8382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41673</xdr:rowOff>
    </xdr:from>
    <xdr:ext cx="762000" cy="259045"/>
    <xdr:sp macro="" textlink="">
      <xdr:nvSpPr>
        <xdr:cNvPr id="312" name="定員管理の状況平均値テキスト">
          <a:extLst>
            <a:ext uri="{FF2B5EF4-FFF2-40B4-BE49-F238E27FC236}">
              <a16:creationId xmlns:a16="http://schemas.microsoft.com/office/drawing/2014/main" id="{00000000-0008-0000-0300-000038010000}"/>
            </a:ext>
          </a:extLst>
        </xdr:cNvPr>
        <xdr:cNvSpPr txBox="1"/>
      </xdr:nvSpPr>
      <xdr:spPr>
        <a:xfrm>
          <a:off x="17106900" y="10328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25146</xdr:rowOff>
    </xdr:from>
    <xdr:to>
      <xdr:col>81</xdr:col>
      <xdr:colOff>95250</xdr:colOff>
      <xdr:row>61</xdr:row>
      <xdr:rowOff>126746</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9672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145669</xdr:rowOff>
    </xdr:from>
    <xdr:to>
      <xdr:col>77</xdr:col>
      <xdr:colOff>44450</xdr:colOff>
      <xdr:row>63</xdr:row>
      <xdr:rowOff>164973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5290800" y="10947019"/>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49276</xdr:rowOff>
    </xdr:from>
    <xdr:to>
      <xdr:col>77</xdr:col>
      <xdr:colOff>95250</xdr:colOff>
      <xdr:row>61</xdr:row>
      <xdr:rowOff>150876</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129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161053</xdr:rowOff>
    </xdr:from>
    <xdr:ext cx="7366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5798800" y="10276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145669</xdr:rowOff>
    </xdr:from>
    <xdr:to>
      <xdr:col>72</xdr:col>
      <xdr:colOff>203200</xdr:colOff>
      <xdr:row>63</xdr:row>
      <xdr:rowOff>162560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4401800" y="10947019"/>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30575</xdr:rowOff>
    </xdr:from>
    <xdr:to>
      <xdr:col>73</xdr:col>
      <xdr:colOff>44450</xdr:colOff>
      <xdr:row>61</xdr:row>
      <xdr:rowOff>132175</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5240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142352</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4909800" y="102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88360</xdr:rowOff>
    </xdr:from>
    <xdr:to>
      <xdr:col>68</xdr:col>
      <xdr:colOff>152400</xdr:colOff>
      <xdr:row>63</xdr:row>
      <xdr:rowOff>162560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3512800" y="10889710"/>
          <a:ext cx="889000" cy="74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20924</xdr:rowOff>
    </xdr:from>
    <xdr:to>
      <xdr:col>68</xdr:col>
      <xdr:colOff>203200</xdr:colOff>
      <xdr:row>61</xdr:row>
      <xdr:rowOff>122524</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4351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132701</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020800" y="1024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5238</xdr:rowOff>
    </xdr:from>
    <xdr:to>
      <xdr:col>64</xdr:col>
      <xdr:colOff>152400</xdr:colOff>
      <xdr:row>61</xdr:row>
      <xdr:rowOff>106838</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3462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117015</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3131800" y="1023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99092</xdr:rowOff>
    </xdr:from>
    <xdr:to>
      <xdr:col>81</xdr:col>
      <xdr:colOff>95250</xdr:colOff>
      <xdr:row>64</xdr:row>
      <xdr:rowOff>29242</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967200" y="1090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71169</xdr:rowOff>
    </xdr:from>
    <xdr:ext cx="762000" cy="259045"/>
    <xdr:sp macro="" textlink="">
      <xdr:nvSpPr>
        <xdr:cNvPr id="331" name="定員管理の状況該当値テキスト">
          <a:extLst>
            <a:ext uri="{FF2B5EF4-FFF2-40B4-BE49-F238E27FC236}">
              <a16:creationId xmlns:a16="http://schemas.microsoft.com/office/drawing/2014/main" id="{00000000-0008-0000-0300-00004B010000}"/>
            </a:ext>
          </a:extLst>
        </xdr:cNvPr>
        <xdr:cNvSpPr txBox="1"/>
      </xdr:nvSpPr>
      <xdr:spPr>
        <a:xfrm>
          <a:off x="17106900" y="108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114173</xdr:rowOff>
    </xdr:from>
    <xdr:to>
      <xdr:col>77</xdr:col>
      <xdr:colOff>95250</xdr:colOff>
      <xdr:row>64</xdr:row>
      <xdr:rowOff>44323</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129000" y="1091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29100</xdr:rowOff>
    </xdr:from>
    <xdr:ext cx="7366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798800" y="11001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94869</xdr:rowOff>
    </xdr:from>
    <xdr:to>
      <xdr:col>73</xdr:col>
      <xdr:colOff>44450</xdr:colOff>
      <xdr:row>64</xdr:row>
      <xdr:rowOff>25019</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5240000" y="1089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9796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909800" y="1098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111760</xdr:rowOff>
    </xdr:from>
    <xdr:to>
      <xdr:col>68</xdr:col>
      <xdr:colOff>203200</xdr:colOff>
      <xdr:row>64</xdr:row>
      <xdr:rowOff>41910</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4351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26687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37560</xdr:rowOff>
    </xdr:from>
    <xdr:to>
      <xdr:col>64</xdr:col>
      <xdr:colOff>152400</xdr:colOff>
      <xdr:row>63</xdr:row>
      <xdr:rowOff>139160</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3462000" y="1083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123937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925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a:extLst>
            <a:ext uri="{FF2B5EF4-FFF2-40B4-BE49-F238E27FC236}">
              <a16:creationId xmlns:a16="http://schemas.microsoft.com/office/drawing/2014/main" id="{00000000-0008-0000-0300-000054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２年度に地方債の繰上償還を行い類似団体平均に近づいていたが、公共施設の大規模改修等の実施年次が重複したことから、前年度より０．６％高い９．７％となっている。今後は、起債償還額が令和４年度にピークを迎え高止まりすることから、数年は増加が続くと見込まれるが、大型事業の抑制と実施年次の平準化を図り、健全な財政運営に努めていく。</a:t>
          </a:r>
        </a:p>
      </xdr:txBody>
    </xdr:sp>
    <xdr:clientData/>
  </xdr:twoCellAnchor>
  <xdr:oneCellAnchor>
    <xdr:from>
      <xdr:col>61</xdr:col>
      <xdr:colOff>6350</xdr:colOff>
      <xdr:row>32</xdr:row>
      <xdr:rowOff>101600</xdr:rowOff>
    </xdr:from>
    <xdr:ext cx="298543" cy="22570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23622</xdr:rowOff>
    </xdr:from>
    <xdr:to>
      <xdr:col>81</xdr:col>
      <xdr:colOff>44450</xdr:colOff>
      <xdr:row>43</xdr:row>
      <xdr:rowOff>167640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flipV="1">
          <a:off x="17018000" y="6367272"/>
          <a:ext cx="0" cy="11727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139717</xdr:rowOff>
    </xdr:from>
    <xdr:ext cx="762000" cy="259045"/>
    <xdr:sp macro="" textlink="">
      <xdr:nvSpPr>
        <xdr:cNvPr id="366" name="公債費負担の状況最小値テキスト">
          <a:extLst>
            <a:ext uri="{FF2B5EF4-FFF2-40B4-BE49-F238E27FC236}">
              <a16:creationId xmlns:a16="http://schemas.microsoft.com/office/drawing/2014/main" id="{00000000-0008-0000-0300-00006E010000}"/>
            </a:ext>
          </a:extLst>
        </xdr:cNvPr>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167640</xdr:rowOff>
    </xdr:from>
    <xdr:to>
      <xdr:col>81</xdr:col>
      <xdr:colOff>133350</xdr:colOff>
      <xdr:row>43</xdr:row>
      <xdr:rowOff>167640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109999</xdr:rowOff>
    </xdr:from>
    <xdr:ext cx="762000" cy="259045"/>
    <xdr:sp macro="" textlink="">
      <xdr:nvSpPr>
        <xdr:cNvPr id="368" name="公債費負担の状況最大値テキスト">
          <a:extLst>
            <a:ext uri="{FF2B5EF4-FFF2-40B4-BE49-F238E27FC236}">
              <a16:creationId xmlns:a16="http://schemas.microsoft.com/office/drawing/2014/main" id="{00000000-0008-0000-0300-000070010000}"/>
            </a:ext>
          </a:extLst>
        </xdr:cNvPr>
        <xdr:cNvSpPr txBox="1"/>
      </xdr:nvSpPr>
      <xdr:spPr>
        <a:xfrm>
          <a:off x="17106900" y="611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23622</xdr:rowOff>
    </xdr:from>
    <xdr:to>
      <xdr:col>81</xdr:col>
      <xdr:colOff>133350</xdr:colOff>
      <xdr:row>37</xdr:row>
      <xdr:rowOff>23622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6929100" y="636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153416</xdr:rowOff>
    </xdr:from>
    <xdr:to>
      <xdr:col>81</xdr:col>
      <xdr:colOff>44450</xdr:colOff>
      <xdr:row>42</xdr:row>
      <xdr:rowOff>10922</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179800" y="7182866"/>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109491</xdr:rowOff>
    </xdr:from>
    <xdr:ext cx="762000" cy="259045"/>
    <xdr:sp macro="" textlink="">
      <xdr:nvSpPr>
        <xdr:cNvPr id="371" name="公債費負担の状況平均値テキスト">
          <a:extLst>
            <a:ext uri="{FF2B5EF4-FFF2-40B4-BE49-F238E27FC236}">
              <a16:creationId xmlns:a16="http://schemas.microsoft.com/office/drawing/2014/main" id="{00000000-0008-0000-0300-000073010000}"/>
            </a:ext>
          </a:extLst>
        </xdr:cNvPr>
        <xdr:cNvSpPr txBox="1"/>
      </xdr:nvSpPr>
      <xdr:spPr>
        <a:xfrm>
          <a:off x="17106900" y="6967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92964</xdr:rowOff>
    </xdr:from>
    <xdr:to>
      <xdr:col>81</xdr:col>
      <xdr:colOff>95250</xdr:colOff>
      <xdr:row>42</xdr:row>
      <xdr:rowOff>23114</xdr:rowOff>
    </xdr:to>
    <xdr:sp macro="" textlink="">
      <xdr:nvSpPr>
        <xdr:cNvPr id="372" name="フローチャート: 判断 371">
          <a:extLst>
            <a:ext uri="{FF2B5EF4-FFF2-40B4-BE49-F238E27FC236}">
              <a16:creationId xmlns:a16="http://schemas.microsoft.com/office/drawing/2014/main" id="{00000000-0008-0000-0300-000074010000}"/>
            </a:ext>
          </a:extLst>
        </xdr:cNvPr>
        <xdr:cNvSpPr/>
      </xdr:nvSpPr>
      <xdr:spPr>
        <a:xfrm>
          <a:off x="16967200" y="712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148590</xdr:rowOff>
    </xdr:from>
    <xdr:to>
      <xdr:col>77</xdr:col>
      <xdr:colOff>44450</xdr:colOff>
      <xdr:row>41</xdr:row>
      <xdr:rowOff>153416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5290800" y="717804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4" name="フローチャート: 判断 373">
          <a:extLst>
            <a:ext uri="{FF2B5EF4-FFF2-40B4-BE49-F238E27FC236}">
              <a16:creationId xmlns:a16="http://schemas.microsoft.com/office/drawing/2014/main" id="{00000000-0008-0000-0300-000076010000}"/>
            </a:ext>
          </a:extLst>
        </xdr:cNvPr>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18813</xdr:rowOff>
    </xdr:from>
    <xdr:ext cx="7366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5798800" y="687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129286</xdr:rowOff>
    </xdr:from>
    <xdr:to>
      <xdr:col>72</xdr:col>
      <xdr:colOff>203200</xdr:colOff>
      <xdr:row>41</xdr:row>
      <xdr:rowOff>148590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4401800" y="715873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18813</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4909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129286</xdr:rowOff>
    </xdr:from>
    <xdr:to>
      <xdr:col>68</xdr:col>
      <xdr:colOff>152400</xdr:colOff>
      <xdr:row>41</xdr:row>
      <xdr:rowOff>129286</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3512800" y="71587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131572</xdr:rowOff>
    </xdr:from>
    <xdr:to>
      <xdr:col>81</xdr:col>
      <xdr:colOff>95250</xdr:colOff>
      <xdr:row>42</xdr:row>
      <xdr:rowOff>61722</xdr:rowOff>
    </xdr:to>
    <xdr:sp macro="" textlink="">
      <xdr:nvSpPr>
        <xdr:cNvPr id="389" name="楕円 388">
          <a:extLst>
            <a:ext uri="{FF2B5EF4-FFF2-40B4-BE49-F238E27FC236}">
              <a16:creationId xmlns:a16="http://schemas.microsoft.com/office/drawing/2014/main" id="{00000000-0008-0000-0300-000085010000}"/>
            </a:ext>
          </a:extLst>
        </xdr:cNvPr>
        <xdr:cNvSpPr/>
      </xdr:nvSpPr>
      <xdr:spPr>
        <a:xfrm>
          <a:off x="16967200" y="716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103649</xdr:rowOff>
    </xdr:from>
    <xdr:ext cx="762000" cy="259045"/>
    <xdr:sp macro="" textlink="">
      <xdr:nvSpPr>
        <xdr:cNvPr id="390" name="公債費負担の状況該当値テキスト">
          <a:extLst>
            <a:ext uri="{FF2B5EF4-FFF2-40B4-BE49-F238E27FC236}">
              <a16:creationId xmlns:a16="http://schemas.microsoft.com/office/drawing/2014/main" id="{00000000-0008-0000-0300-000086010000}"/>
            </a:ext>
          </a:extLst>
        </xdr:cNvPr>
        <xdr:cNvSpPr txBox="1"/>
      </xdr:nvSpPr>
      <xdr:spPr>
        <a:xfrm>
          <a:off x="17106900" y="713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102616</xdr:rowOff>
    </xdr:from>
    <xdr:to>
      <xdr:col>77</xdr:col>
      <xdr:colOff>95250</xdr:colOff>
      <xdr:row>42</xdr:row>
      <xdr:rowOff>32766</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6129000" y="713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17543</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7218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97790</xdr:rowOff>
    </xdr:from>
    <xdr:to>
      <xdr:col>73</xdr:col>
      <xdr:colOff>44450</xdr:colOff>
      <xdr:row>42</xdr:row>
      <xdr:rowOff>27940</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5240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78486</xdr:rowOff>
    </xdr:from>
    <xdr:to>
      <xdr:col>68</xdr:col>
      <xdr:colOff>203200</xdr:colOff>
      <xdr:row>42</xdr:row>
      <xdr:rowOff>8636</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4351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164863</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78486</xdr:rowOff>
    </xdr:from>
    <xdr:to>
      <xdr:col>64</xdr:col>
      <xdr:colOff>152400</xdr:colOff>
      <xdr:row>42</xdr:row>
      <xdr:rowOff>8636</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3462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164863</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a:extLst>
            <a:ext uri="{FF2B5EF4-FFF2-40B4-BE49-F238E27FC236}">
              <a16:creationId xmlns:a16="http://schemas.microsoft.com/office/drawing/2014/main" id="{00000000-0008-0000-0300-00008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となっており、主な要因は役場庁舎建設事業に係る地方債の繰上償還による地方債残高の減や、財政調整基金及び減債基金の積立てによる充当可能基金の増額などによる。引き続き、公債費等の義務的経費削減を中心とする行財政改革を進め、財政の健全化に努める。</a:t>
          </a:r>
        </a:p>
      </xdr:txBody>
    </xdr:sp>
    <xdr:clientData/>
  </xdr:twoCellAnchor>
  <xdr:oneCellAnchor>
    <xdr:from>
      <xdr:col>61</xdr:col>
      <xdr:colOff>6350</xdr:colOff>
      <xdr:row>10</xdr:row>
      <xdr:rowOff>63500</xdr:rowOff>
    </xdr:from>
    <xdr:ext cx="298543" cy="22570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a:extLst>
            <a:ext uri="{FF2B5EF4-FFF2-40B4-BE49-F238E27FC236}">
              <a16:creationId xmlns:a16="http://schemas.microsoft.com/office/drawing/2014/main" id="{00000000-0008-0000-0300-00009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127000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flipV="1">
          <a:off x="17018000" y="237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99077</xdr:rowOff>
    </xdr:from>
    <xdr:ext cx="762000" cy="259045"/>
    <xdr:sp macro="" textlink="">
      <xdr:nvSpPr>
        <xdr:cNvPr id="428" name="将来負担の状況最小値テキスト">
          <a:extLst>
            <a:ext uri="{FF2B5EF4-FFF2-40B4-BE49-F238E27FC236}">
              <a16:creationId xmlns:a16="http://schemas.microsoft.com/office/drawing/2014/main" id="{00000000-0008-0000-0300-0000AC010000}"/>
            </a:ext>
          </a:extLst>
        </xdr:cNvPr>
        <xdr:cNvSpPr txBox="1"/>
      </xdr:nvSpPr>
      <xdr:spPr>
        <a:xfrm>
          <a:off x="17106900" y="387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127000</xdr:rowOff>
    </xdr:from>
    <xdr:to>
      <xdr:col>81</xdr:col>
      <xdr:colOff>133350</xdr:colOff>
      <xdr:row>22</xdr:row>
      <xdr:rowOff>127000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6929100" y="389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0" name="将来負担の状況最大値テキスト">
          <a:extLst>
            <a:ext uri="{FF2B5EF4-FFF2-40B4-BE49-F238E27FC236}">
              <a16:creationId xmlns:a16="http://schemas.microsoft.com/office/drawing/2014/main" id="{00000000-0008-0000-0300-0000AE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2" name="将来負担の状況平均値テキスト">
          <a:extLst>
            <a:ext uri="{FF2B5EF4-FFF2-40B4-BE49-F238E27FC236}">
              <a16:creationId xmlns:a16="http://schemas.microsoft.com/office/drawing/2014/main" id="{00000000-0008-0000-0300-0000B0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3" name="フローチャート: 判断 432">
          <a:extLst>
            <a:ext uri="{FF2B5EF4-FFF2-40B4-BE49-F238E27FC236}">
              <a16:creationId xmlns:a16="http://schemas.microsoft.com/office/drawing/2014/main" id="{00000000-0008-0000-0300-0000B1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北海道足寄町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6,684
6,649
1,408.04
9,828,245
9,702,238
91,070
5,420,533
11,811,338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足寄町自立プラン（平成１７年３月策定）に基づき、退職者数の５分の１を新規採用するとの方針のもと、職員削減を進め類似団体平均より下回っていたが、道路維持やスクールバス等運行業務、認定こども園や給食センターなどの施設運営を直営で行っていること、さらに、医療と介護・福祉等連携システムの構築に向けて福祉関係職員の新規採用等により類似団体平均を上回っている。今後においては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33274</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3402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119651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33274</xdr:rowOff>
    </xdr:from>
    <xdr:to>
      <xdr:col>24</xdr:col>
      <xdr:colOff>114300</xdr:colOff>
      <xdr:row>35</xdr:row>
      <xdr:rowOff>33274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34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28702</xdr:rowOff>
    </xdr:from>
    <xdr:to>
      <xdr:col>24</xdr:col>
      <xdr:colOff>25400</xdr:colOff>
      <xdr:row>38</xdr:row>
      <xdr:rowOff>8128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72352"/>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28702</xdr:rowOff>
    </xdr:from>
    <xdr:to>
      <xdr:col>19</xdr:col>
      <xdr:colOff>187325</xdr:colOff>
      <xdr:row>37</xdr:row>
      <xdr:rowOff>42418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723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159004</xdr:rowOff>
    </xdr:from>
    <xdr:to>
      <xdr:col>15</xdr:col>
      <xdr:colOff>98425</xdr:colOff>
      <xdr:row>37</xdr:row>
      <xdr:rowOff>42418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312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136144</xdr:rowOff>
    </xdr:from>
    <xdr:to>
      <xdr:col>11</xdr:col>
      <xdr:colOff>9525</xdr:colOff>
      <xdr:row>36</xdr:row>
      <xdr:rowOff>159004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083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30243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94488</xdr:rowOff>
    </xdr:from>
    <xdr:to>
      <xdr:col>6</xdr:col>
      <xdr:colOff>171450</xdr:colOff>
      <xdr:row>37</xdr:row>
      <xdr:rowOff>24638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9415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128778</xdr:rowOff>
    </xdr:from>
    <xdr:to>
      <xdr:col>24</xdr:col>
      <xdr:colOff>76200</xdr:colOff>
      <xdr:row>38</xdr:row>
      <xdr:rowOff>58928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100855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149352</xdr:rowOff>
    </xdr:from>
    <xdr:to>
      <xdr:col>20</xdr:col>
      <xdr:colOff>38100</xdr:colOff>
      <xdr:row>37</xdr:row>
      <xdr:rowOff>79502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64279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163068</xdr:rowOff>
    </xdr:from>
    <xdr:to>
      <xdr:col>15</xdr:col>
      <xdr:colOff>149225</xdr:colOff>
      <xdr:row>37</xdr:row>
      <xdr:rowOff>93218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77995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108204</xdr:rowOff>
    </xdr:from>
    <xdr:to>
      <xdr:col>11</xdr:col>
      <xdr:colOff>60325</xdr:colOff>
      <xdr:row>37</xdr:row>
      <xdr:rowOff>38354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23131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25671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物件費に係る比率が上回っている要因は、行政面積が広いため公共施設数が多く、委託料や維持補修費の負担が大きいことや、近年の介護施設の開設や子育て施策の充実により、施設運営経費等が増加している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今後は、利用頻度の低い施設の廃止の検討を進めるとともに、指定管理者制度の活用により管理経費の削減に努める。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43724</xdr:rowOff>
    </xdr:from>
    <xdr:to>
      <xdr:col>82</xdr:col>
      <xdr:colOff>107950</xdr:colOff>
      <xdr:row>20</xdr:row>
      <xdr:rowOff>130266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72574"/>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130101</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1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43724</xdr:rowOff>
    </xdr:from>
    <xdr:to>
      <xdr:col>82</xdr:col>
      <xdr:colOff>196850</xdr:colOff>
      <xdr:row>13</xdr:row>
      <xdr:rowOff>43724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72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117203</xdr:rowOff>
    </xdr:from>
    <xdr:to>
      <xdr:col>82</xdr:col>
      <xdr:colOff>107950</xdr:colOff>
      <xdr:row>18</xdr:row>
      <xdr:rowOff>113937</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860403"/>
          <a:ext cx="838200" cy="33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71500</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471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54973</xdr:rowOff>
    </xdr:from>
    <xdr:to>
      <xdr:col>82</xdr:col>
      <xdr:colOff>158750</xdr:colOff>
      <xdr:row>15</xdr:row>
      <xdr:rowOff>156573</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62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122101</xdr:rowOff>
    </xdr:from>
    <xdr:to>
      <xdr:col>78</xdr:col>
      <xdr:colOff>69850</xdr:colOff>
      <xdr:row>18</xdr:row>
      <xdr:rowOff>113937</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3036751"/>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27214</xdr:rowOff>
    </xdr:from>
    <xdr:to>
      <xdr:col>78</xdr:col>
      <xdr:colOff>120650</xdr:colOff>
      <xdr:row>16</xdr:row>
      <xdr:rowOff>128814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138991</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539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82913</xdr:rowOff>
    </xdr:from>
    <xdr:to>
      <xdr:col>73</xdr:col>
      <xdr:colOff>180975</xdr:colOff>
      <xdr:row>17</xdr:row>
      <xdr:rowOff>122101</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99756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119397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37193</xdr:rowOff>
    </xdr:from>
    <xdr:to>
      <xdr:col>69</xdr:col>
      <xdr:colOff>92075</xdr:colOff>
      <xdr:row>17</xdr:row>
      <xdr:rowOff>82913</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95184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152944</xdr:rowOff>
    </xdr:from>
    <xdr:to>
      <xdr:col>69</xdr:col>
      <xdr:colOff>142875</xdr:colOff>
      <xdr:row>16</xdr:row>
      <xdr:rowOff>83094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93271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49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107224</xdr:rowOff>
    </xdr:from>
    <xdr:to>
      <xdr:col>65</xdr:col>
      <xdr:colOff>53975</xdr:colOff>
      <xdr:row>16</xdr:row>
      <xdr:rowOff>37374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67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47551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447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66403</xdr:rowOff>
    </xdr:from>
    <xdr:to>
      <xdr:col>82</xdr:col>
      <xdr:colOff>158750</xdr:colOff>
      <xdr:row>16</xdr:row>
      <xdr:rowOff>168003</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80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38480</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781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63137</xdr:rowOff>
    </xdr:from>
    <xdr:to>
      <xdr:col>78</xdr:col>
      <xdr:colOff>120650</xdr:colOff>
      <xdr:row>18</xdr:row>
      <xdr:rowOff>164737</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14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149514</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235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71301</xdr:rowOff>
    </xdr:from>
    <xdr:to>
      <xdr:col>74</xdr:col>
      <xdr:colOff>31750</xdr:colOff>
      <xdr:row>18</xdr:row>
      <xdr:rowOff>1451</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98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157678</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072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32113</xdr:rowOff>
    </xdr:from>
    <xdr:to>
      <xdr:col>69</xdr:col>
      <xdr:colOff>142875</xdr:colOff>
      <xdr:row>17</xdr:row>
      <xdr:rowOff>133713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94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118490</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033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157843</xdr:rowOff>
    </xdr:from>
    <xdr:to>
      <xdr:col>65</xdr:col>
      <xdr:colOff>53975</xdr:colOff>
      <xdr:row>17</xdr:row>
      <xdr:rowOff>87993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72770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扶助費に係る経常収支比率は類似団体平均を下回っている。今後も適正化に努める。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61</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043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60977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88900</xdr:rowOff>
    </xdr:from>
    <xdr:to>
      <xdr:col>24</xdr:col>
      <xdr:colOff>114300</xdr:colOff>
      <xdr:row>61</xdr:row>
      <xdr:rowOff>88900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107950</xdr:rowOff>
    </xdr:from>
    <xdr:to>
      <xdr:col>24</xdr:col>
      <xdr:colOff>25400</xdr:colOff>
      <xdr:row>53</xdr:row>
      <xdr:rowOff>165100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1948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143527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01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107950</xdr:rowOff>
    </xdr:from>
    <xdr:to>
      <xdr:col>19</xdr:col>
      <xdr:colOff>187325</xdr:colOff>
      <xdr:row>53</xdr:row>
      <xdr:rowOff>107950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19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162577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59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107950</xdr:rowOff>
    </xdr:from>
    <xdr:to>
      <xdr:col>15</xdr:col>
      <xdr:colOff>98425</xdr:colOff>
      <xdr:row>53</xdr:row>
      <xdr:rowOff>107950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19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57150</xdr:rowOff>
    </xdr:from>
    <xdr:to>
      <xdr:col>15</xdr:col>
      <xdr:colOff>149225</xdr:colOff>
      <xdr:row>55</xdr:row>
      <xdr:rowOff>158750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50800</xdr:rowOff>
    </xdr:from>
    <xdr:to>
      <xdr:col>11</xdr:col>
      <xdr:colOff>9525</xdr:colOff>
      <xdr:row>53</xdr:row>
      <xdr:rowOff>107950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1376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114300</xdr:rowOff>
    </xdr:from>
    <xdr:to>
      <xdr:col>24</xdr:col>
      <xdr:colOff>76200</xdr:colOff>
      <xdr:row>54</xdr:row>
      <xdr:rowOff>44450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130827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57150</xdr:rowOff>
    </xdr:from>
    <xdr:to>
      <xdr:col>20</xdr:col>
      <xdr:colOff>38100</xdr:colOff>
      <xdr:row>53</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168927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891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57150</xdr:rowOff>
    </xdr:from>
    <xdr:to>
      <xdr:col>15</xdr:col>
      <xdr:colOff>149225</xdr:colOff>
      <xdr:row>53</xdr:row>
      <xdr:rowOff>158750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168927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57150</xdr:rowOff>
    </xdr:from>
    <xdr:to>
      <xdr:col>11</xdr:col>
      <xdr:colOff>60325</xdr:colOff>
      <xdr:row>53</xdr:row>
      <xdr:rowOff>158750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168927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0</xdr:rowOff>
    </xdr:from>
    <xdr:to>
      <xdr:col>6</xdr:col>
      <xdr:colOff>171450</xdr:colOff>
      <xdr:row>53</xdr:row>
      <xdr:rowOff>101600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111777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885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類似団体平均と比較し、その他に係る経常収支比率は低い状況にあるが、今後においても経費の削減を図り、普通会計の負担軽減に努める。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157480</xdr:rowOff>
    </xdr:from>
    <xdr:to>
      <xdr:col>82</xdr:col>
      <xdr:colOff>107950</xdr:colOff>
      <xdr:row>60</xdr:row>
      <xdr:rowOff>111760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072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72407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157480</xdr:rowOff>
    </xdr:from>
    <xdr:to>
      <xdr:col>82</xdr:col>
      <xdr:colOff>196850</xdr:colOff>
      <xdr:row>52</xdr:row>
      <xdr:rowOff>157480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62230</xdr:rowOff>
    </xdr:from>
    <xdr:to>
      <xdr:col>82</xdr:col>
      <xdr:colOff>107950</xdr:colOff>
      <xdr:row>53</xdr:row>
      <xdr:rowOff>123190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1490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120667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50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148590</xdr:rowOff>
    </xdr:from>
    <xdr:to>
      <xdr:col>82</xdr:col>
      <xdr:colOff>158750</xdr:colOff>
      <xdr:row>56</xdr:row>
      <xdr:rowOff>78740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123190</xdr:rowOff>
    </xdr:from>
    <xdr:to>
      <xdr:col>78</xdr:col>
      <xdr:colOff>69850</xdr:colOff>
      <xdr:row>53</xdr:row>
      <xdr:rowOff>146050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210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156210</xdr:rowOff>
    </xdr:from>
    <xdr:to>
      <xdr:col>78</xdr:col>
      <xdr:colOff>120650</xdr:colOff>
      <xdr:row>56</xdr:row>
      <xdr:rowOff>86360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71137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672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130810</xdr:rowOff>
    </xdr:from>
    <xdr:to>
      <xdr:col>73</xdr:col>
      <xdr:colOff>180975</xdr:colOff>
      <xdr:row>53</xdr:row>
      <xdr:rowOff>146050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217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163830</xdr:rowOff>
    </xdr:from>
    <xdr:to>
      <xdr:col>74</xdr:col>
      <xdr:colOff>31750</xdr:colOff>
      <xdr:row>56</xdr:row>
      <xdr:rowOff>93980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78757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130810</xdr:rowOff>
    </xdr:from>
    <xdr:to>
      <xdr:col>69</xdr:col>
      <xdr:colOff>92075</xdr:colOff>
      <xdr:row>54</xdr:row>
      <xdr:rowOff>5080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2176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148590</xdr:rowOff>
    </xdr:from>
    <xdr:to>
      <xdr:col>69</xdr:col>
      <xdr:colOff>142875</xdr:colOff>
      <xdr:row>56</xdr:row>
      <xdr:rowOff>78740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63517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118110</xdr:rowOff>
    </xdr:from>
    <xdr:to>
      <xdr:col>65</xdr:col>
      <xdr:colOff>53975</xdr:colOff>
      <xdr:row>56</xdr:row>
      <xdr:rowOff>48260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33037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11430</xdr:rowOff>
    </xdr:from>
    <xdr:to>
      <xdr:col>82</xdr:col>
      <xdr:colOff>158750</xdr:colOff>
      <xdr:row>53</xdr:row>
      <xdr:rowOff>113030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09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91457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72390</xdr:rowOff>
    </xdr:from>
    <xdr:to>
      <xdr:col>78</xdr:col>
      <xdr:colOff>120650</xdr:colOff>
      <xdr:row>54</xdr:row>
      <xdr:rowOff>2540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15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12717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892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95250</xdr:rowOff>
    </xdr:from>
    <xdr:to>
      <xdr:col>74</xdr:col>
      <xdr:colOff>31750</xdr:colOff>
      <xdr:row>54</xdr:row>
      <xdr:rowOff>25400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80010</xdr:rowOff>
    </xdr:from>
    <xdr:to>
      <xdr:col>69</xdr:col>
      <xdr:colOff>142875</xdr:colOff>
      <xdr:row>54</xdr:row>
      <xdr:rowOff>10160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16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20337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893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125730</xdr:rowOff>
    </xdr:from>
    <xdr:to>
      <xdr:col>65</xdr:col>
      <xdr:colOff>53975</xdr:colOff>
      <xdr:row>54</xdr:row>
      <xdr:rowOff>55880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2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66057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898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補助費等に係る経常収支比率が高くなっている主な要因は、国民健康保険病院への負担金が多額になっているためである。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今後においても各種団体への補助金交付にあっては、補助の妥当性や必要性、効果、団体の組織のあり方、運営方法、他事業への統合などについて多角的な見直しを行っていく。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39</xdr:row>
      <xdr:rowOff>124714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23712"/>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96791</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78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124714</xdr:rowOff>
    </xdr:from>
    <xdr:to>
      <xdr:col>82</xdr:col>
      <xdr:colOff>196850</xdr:colOff>
      <xdr:row>39</xdr:row>
      <xdr:rowOff>124714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81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51562</xdr:rowOff>
    </xdr:from>
    <xdr:to>
      <xdr:col>82</xdr:col>
      <xdr:colOff>107950</xdr:colOff>
      <xdr:row>37</xdr:row>
      <xdr:rowOff>101854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639521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153433</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32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101854</xdr:rowOff>
    </xdr:from>
    <xdr:to>
      <xdr:col>78</xdr:col>
      <xdr:colOff>69850</xdr:colOff>
      <xdr:row>37</xdr:row>
      <xdr:rowOff>101854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4455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103395</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78994</xdr:rowOff>
    </xdr:from>
    <xdr:to>
      <xdr:col>73</xdr:col>
      <xdr:colOff>180975</xdr:colOff>
      <xdr:row>37</xdr:row>
      <xdr:rowOff>101854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4226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94251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65278</xdr:rowOff>
    </xdr:from>
    <xdr:to>
      <xdr:col>69</xdr:col>
      <xdr:colOff>92075</xdr:colOff>
      <xdr:row>37</xdr:row>
      <xdr:rowOff>78994</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4089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140208</xdr:rowOff>
    </xdr:from>
    <xdr:to>
      <xdr:col>65</xdr:col>
      <xdr:colOff>53975</xdr:colOff>
      <xdr:row>37</xdr:row>
      <xdr:rowOff>70358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80535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17289</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18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51054</xdr:rowOff>
    </xdr:from>
    <xdr:to>
      <xdr:col>78</xdr:col>
      <xdr:colOff>120650</xdr:colOff>
      <xdr:row>37</xdr:row>
      <xdr:rowOff>152654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137431</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51054</xdr:rowOff>
    </xdr:from>
    <xdr:to>
      <xdr:col>74</xdr:col>
      <xdr:colOff>31750</xdr:colOff>
      <xdr:row>37</xdr:row>
      <xdr:rowOff>152654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137431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28194</xdr:rowOff>
    </xdr:from>
    <xdr:to>
      <xdr:col>69</xdr:col>
      <xdr:colOff>142875</xdr:colOff>
      <xdr:row>37</xdr:row>
      <xdr:rowOff>129794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114571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14478</xdr:rowOff>
    </xdr:from>
    <xdr:to>
      <xdr:col>65</xdr:col>
      <xdr:colOff>53975</xdr:colOff>
      <xdr:row>37</xdr:row>
      <xdr:rowOff>116078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100855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高齢化社会に対応すべく介護施設の充実や施設老朽化に伴う改修及び建替事業などの大型事業を実施したことなどにより、公債費は今後しばらく増加傾向が続く見込みである。</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120142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585700"/>
          <a:ext cx="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92219</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120142</xdr:rowOff>
    </xdr:from>
    <xdr:to>
      <xdr:col>24</xdr:col>
      <xdr:colOff>114300</xdr:colOff>
      <xdr:row>81</xdr:row>
      <xdr:rowOff>120142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159004</xdr:rowOff>
    </xdr:from>
    <xdr:to>
      <xdr:col>24</xdr:col>
      <xdr:colOff>25400</xdr:colOff>
      <xdr:row>79</xdr:row>
      <xdr:rowOff>5842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987800" y="1353210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33290</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234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145287</xdr:rowOff>
    </xdr:from>
    <xdr:to>
      <xdr:col>19</xdr:col>
      <xdr:colOff>187325</xdr:colOff>
      <xdr:row>78</xdr:row>
      <xdr:rowOff>159004</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098800" y="13518387"/>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16763</xdr:rowOff>
    </xdr:from>
    <xdr:to>
      <xdr:col>20</xdr:col>
      <xdr:colOff>38100</xdr:colOff>
      <xdr:row>78</xdr:row>
      <xdr:rowOff>118363</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128540</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158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53848</xdr:rowOff>
    </xdr:from>
    <xdr:to>
      <xdr:col>15</xdr:col>
      <xdr:colOff>98425</xdr:colOff>
      <xdr:row>78</xdr:row>
      <xdr:rowOff>145287</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2209800" y="13426948"/>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30480</xdr:rowOff>
    </xdr:from>
    <xdr:to>
      <xdr:col>15</xdr:col>
      <xdr:colOff>149225</xdr:colOff>
      <xdr:row>78</xdr:row>
      <xdr:rowOff>132080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142257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53848</xdr:rowOff>
    </xdr:from>
    <xdr:to>
      <xdr:col>11</xdr:col>
      <xdr:colOff>9525</xdr:colOff>
      <xdr:row>78</xdr:row>
      <xdr:rowOff>81280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1320800" y="134269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21337</xdr:rowOff>
    </xdr:from>
    <xdr:to>
      <xdr:col>11</xdr:col>
      <xdr:colOff>60325</xdr:colOff>
      <xdr:row>78</xdr:row>
      <xdr:rowOff>122937</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107714</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169926</xdr:rowOff>
    </xdr:from>
    <xdr:to>
      <xdr:col>6</xdr:col>
      <xdr:colOff>171450</xdr:colOff>
      <xdr:row>78</xdr:row>
      <xdr:rowOff>100076</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110253</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126492</xdr:rowOff>
    </xdr:from>
    <xdr:to>
      <xdr:col>24</xdr:col>
      <xdr:colOff>76200</xdr:colOff>
      <xdr:row>79</xdr:row>
      <xdr:rowOff>56642</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98569</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108204</xdr:rowOff>
    </xdr:from>
    <xdr:to>
      <xdr:col>20</xdr:col>
      <xdr:colOff>38100</xdr:colOff>
      <xdr:row>79</xdr:row>
      <xdr:rowOff>38354</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23131</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3567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94487</xdr:rowOff>
    </xdr:from>
    <xdr:to>
      <xdr:col>15</xdr:col>
      <xdr:colOff>149225</xdr:colOff>
      <xdr:row>79</xdr:row>
      <xdr:rowOff>24637</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9414</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3048</xdr:rowOff>
    </xdr:from>
    <xdr:to>
      <xdr:col>11</xdr:col>
      <xdr:colOff>60325</xdr:colOff>
      <xdr:row>78</xdr:row>
      <xdr:rowOff>104648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114825</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30480</xdr:rowOff>
    </xdr:from>
    <xdr:to>
      <xdr:col>6</xdr:col>
      <xdr:colOff>171450</xdr:colOff>
      <xdr:row>78</xdr:row>
      <xdr:rowOff>132080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116857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物価及び人件費の上昇等により全体的に上昇傾向にあるが、今後は行政改革への取り組みを通じて経常経費の削減に努める。</a:t>
          </a: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88900</xdr:rowOff>
    </xdr:from>
    <xdr:to>
      <xdr:col>82</xdr:col>
      <xdr:colOff>107950</xdr:colOff>
      <xdr:row>80</xdr:row>
      <xdr:rowOff>85089</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604750"/>
          <a:ext cx="0" cy="1196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57166</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85089</xdr:rowOff>
    </xdr:from>
    <xdr:to>
      <xdr:col>82</xdr:col>
      <xdr:colOff>196850</xdr:colOff>
      <xdr:row>80</xdr:row>
      <xdr:rowOff>85089</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3827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34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88900</xdr:rowOff>
    </xdr:from>
    <xdr:to>
      <xdr:col>82</xdr:col>
      <xdr:colOff>196850</xdr:colOff>
      <xdr:row>73</xdr:row>
      <xdr:rowOff>88900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60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104139</xdr:rowOff>
    </xdr:from>
    <xdr:to>
      <xdr:col>82</xdr:col>
      <xdr:colOff>107950</xdr:colOff>
      <xdr:row>77</xdr:row>
      <xdr:rowOff>66039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134339"/>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105427</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13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133350</xdr:rowOff>
    </xdr:from>
    <xdr:to>
      <xdr:col>82</xdr:col>
      <xdr:colOff>158750</xdr:colOff>
      <xdr:row>77</xdr:row>
      <xdr:rowOff>63500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165100</xdr:rowOff>
    </xdr:from>
    <xdr:to>
      <xdr:col>78</xdr:col>
      <xdr:colOff>69850</xdr:colOff>
      <xdr:row>77</xdr:row>
      <xdr:rowOff>66039</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3195300"/>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69850</xdr:rowOff>
    </xdr:from>
    <xdr:to>
      <xdr:col>73</xdr:col>
      <xdr:colOff>180975</xdr:colOff>
      <xdr:row>76</xdr:row>
      <xdr:rowOff>165100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1000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148589</xdr:rowOff>
    </xdr:from>
    <xdr:to>
      <xdr:col>74</xdr:col>
      <xdr:colOff>31750</xdr:colOff>
      <xdr:row>77</xdr:row>
      <xdr:rowOff>78739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63516</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24130</xdr:rowOff>
    </xdr:from>
    <xdr:to>
      <xdr:col>69</xdr:col>
      <xdr:colOff>92075</xdr:colOff>
      <xdr:row>76</xdr:row>
      <xdr:rowOff>69850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0543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95250</xdr:rowOff>
    </xdr:from>
    <xdr:to>
      <xdr:col>69</xdr:col>
      <xdr:colOff>142875</xdr:colOff>
      <xdr:row>77</xdr:row>
      <xdr:rowOff>25400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45720</xdr:rowOff>
    </xdr:from>
    <xdr:to>
      <xdr:col>65</xdr:col>
      <xdr:colOff>53975</xdr:colOff>
      <xdr:row>76</xdr:row>
      <xdr:rowOff>147320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132097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69867</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15239</xdr:rowOff>
    </xdr:from>
    <xdr:to>
      <xdr:col>78</xdr:col>
      <xdr:colOff>120650</xdr:colOff>
      <xdr:row>77</xdr:row>
      <xdr:rowOff>116839</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101616</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303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114300</xdr:rowOff>
    </xdr:from>
    <xdr:to>
      <xdr:col>74</xdr:col>
      <xdr:colOff>31750</xdr:colOff>
      <xdr:row>77</xdr:row>
      <xdr:rowOff>44450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54627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19050</xdr:rowOff>
    </xdr:from>
    <xdr:to>
      <xdr:col>69</xdr:col>
      <xdr:colOff>142875</xdr:colOff>
      <xdr:row>76</xdr:row>
      <xdr:rowOff>120650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130827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144780</xdr:rowOff>
    </xdr:from>
    <xdr:to>
      <xdr:col>65</xdr:col>
      <xdr:colOff>53975</xdr:colOff>
      <xdr:row>76</xdr:row>
      <xdr:rowOff>74930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85107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北海道足寄町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78930</xdr:rowOff>
    </xdr:from>
    <xdr:to>
      <xdr:col>29</xdr:col>
      <xdr:colOff>127000</xdr:colOff>
      <xdr:row>20</xdr:row>
      <xdr:rowOff>151540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3955"/>
          <a:ext cx="0" cy="14442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123617</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60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151540</xdr:rowOff>
    </xdr:from>
    <xdr:to>
      <xdr:col>30</xdr:col>
      <xdr:colOff>25400</xdr:colOff>
      <xdr:row>20</xdr:row>
      <xdr:rowOff>151540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281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165307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7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78930</xdr:rowOff>
    </xdr:from>
    <xdr:to>
      <xdr:col>30</xdr:col>
      <xdr:colOff>25400</xdr:colOff>
      <xdr:row>12</xdr:row>
      <xdr:rowOff>78930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39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171245</xdr:rowOff>
    </xdr:from>
    <xdr:to>
      <xdr:col>29</xdr:col>
      <xdr:colOff>127000</xdr:colOff>
      <xdr:row>17</xdr:row>
      <xdr:rowOff>18148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962070"/>
          <a:ext cx="647700" cy="18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122576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256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150499</xdr:rowOff>
    </xdr:from>
    <xdr:to>
      <xdr:col>29</xdr:col>
      <xdr:colOff>177800</xdr:colOff>
      <xdr:row>19</xdr:row>
      <xdr:rowOff>80649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284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18148</xdr:rowOff>
    </xdr:from>
    <xdr:to>
      <xdr:col>26</xdr:col>
      <xdr:colOff>50800</xdr:colOff>
      <xdr:row>17</xdr:row>
      <xdr:rowOff>55296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980423"/>
          <a:ext cx="698500" cy="371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165793</xdr:rowOff>
    </xdr:from>
    <xdr:to>
      <xdr:col>26</xdr:col>
      <xdr:colOff>101600</xdr:colOff>
      <xdr:row>19</xdr:row>
      <xdr:rowOff>95943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299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80720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385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55296</xdr:rowOff>
    </xdr:from>
    <xdr:to>
      <xdr:col>22</xdr:col>
      <xdr:colOff>114300</xdr:colOff>
      <xdr:row>18</xdr:row>
      <xdr:rowOff>19621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017571"/>
          <a:ext cx="698500" cy="1357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9</xdr:rowOff>
    </xdr:from>
    <xdr:to>
      <xdr:col>22</xdr:col>
      <xdr:colOff>165100</xdr:colOff>
      <xdr:row>19</xdr:row>
      <xdr:rowOff>101609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305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86386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39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19621</xdr:rowOff>
    </xdr:from>
    <xdr:to>
      <xdr:col>18</xdr:col>
      <xdr:colOff>177800</xdr:colOff>
      <xdr:row>18</xdr:row>
      <xdr:rowOff>35071</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153346"/>
          <a:ext cx="698500" cy="154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12552</xdr:rowOff>
    </xdr:from>
    <xdr:to>
      <xdr:col>19</xdr:col>
      <xdr:colOff>38100</xdr:colOff>
      <xdr:row>19</xdr:row>
      <xdr:rowOff>114152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317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98929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404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23692</xdr:rowOff>
    </xdr:from>
    <xdr:to>
      <xdr:col>15</xdr:col>
      <xdr:colOff>101600</xdr:colOff>
      <xdr:row>19</xdr:row>
      <xdr:rowOff>125292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328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110069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41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120445</xdr:rowOff>
    </xdr:from>
    <xdr:to>
      <xdr:col>29</xdr:col>
      <xdr:colOff>177800</xdr:colOff>
      <xdr:row>17</xdr:row>
      <xdr:rowOff>50595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112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136972</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75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138798</xdr:rowOff>
    </xdr:from>
    <xdr:to>
      <xdr:col>26</xdr:col>
      <xdr:colOff>101600</xdr:colOff>
      <xdr:row>17</xdr:row>
      <xdr:rowOff>68948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29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79125</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698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4496</xdr:rowOff>
    </xdr:from>
    <xdr:to>
      <xdr:col>22</xdr:col>
      <xdr:colOff>165100</xdr:colOff>
      <xdr:row>17</xdr:row>
      <xdr:rowOff>106096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66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116273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73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140271</xdr:rowOff>
    </xdr:from>
    <xdr:to>
      <xdr:col>19</xdr:col>
      <xdr:colOff>38100</xdr:colOff>
      <xdr:row>18</xdr:row>
      <xdr:rowOff>70421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02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80598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871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155721</xdr:rowOff>
    </xdr:from>
    <xdr:to>
      <xdr:col>15</xdr:col>
      <xdr:colOff>101600</xdr:colOff>
      <xdr:row>18</xdr:row>
      <xdr:rowOff>85871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17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96048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88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146088</xdr:rowOff>
    </xdr:from>
    <xdr:to>
      <xdr:col>29</xdr:col>
      <xdr:colOff>127000</xdr:colOff>
      <xdr:row>38</xdr:row>
      <xdr:rowOff>161722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070638"/>
          <a:ext cx="0" cy="15586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133799</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60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161722</xdr:rowOff>
    </xdr:from>
    <xdr:to>
      <xdr:col>30</xdr:col>
      <xdr:colOff>25400</xdr:colOff>
      <xdr:row>38</xdr:row>
      <xdr:rowOff>161722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6293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61015</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1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146088</xdr:rowOff>
    </xdr:from>
    <xdr:to>
      <xdr:col>30</xdr:col>
      <xdr:colOff>25400</xdr:colOff>
      <xdr:row>33</xdr:row>
      <xdr:rowOff>146088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0706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52845</xdr:rowOff>
    </xdr:from>
    <xdr:to>
      <xdr:col>29</xdr:col>
      <xdr:colOff>127000</xdr:colOff>
      <xdr:row>34</xdr:row>
      <xdr:rowOff>126784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320295"/>
          <a:ext cx="647700" cy="739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323563</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591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8586</xdr:rowOff>
    </xdr:from>
    <xdr:to>
      <xdr:col>29</xdr:col>
      <xdr:colOff>177800</xdr:colOff>
      <xdr:row>35</xdr:row>
      <xdr:rowOff>110186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618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126784</xdr:rowOff>
    </xdr:from>
    <xdr:to>
      <xdr:col>26</xdr:col>
      <xdr:colOff>50800</xdr:colOff>
      <xdr:row>34</xdr:row>
      <xdr:rowOff>146533</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394234"/>
          <a:ext cx="698500" cy="197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33160</xdr:rowOff>
    </xdr:from>
    <xdr:to>
      <xdr:col>26</xdr:col>
      <xdr:colOff>101600</xdr:colOff>
      <xdr:row>35</xdr:row>
      <xdr:rowOff>134760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119537</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729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146533</xdr:rowOff>
    </xdr:from>
    <xdr:to>
      <xdr:col>22</xdr:col>
      <xdr:colOff>114300</xdr:colOff>
      <xdr:row>34</xdr:row>
      <xdr:rowOff>256274</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413983"/>
          <a:ext cx="698500" cy="1097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27762</xdr:rowOff>
    </xdr:from>
    <xdr:to>
      <xdr:col>22</xdr:col>
      <xdr:colOff>165100</xdr:colOff>
      <xdr:row>35</xdr:row>
      <xdr:rowOff>129362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114139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7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173330</xdr:rowOff>
    </xdr:from>
    <xdr:to>
      <xdr:col>18</xdr:col>
      <xdr:colOff>177800</xdr:colOff>
      <xdr:row>34</xdr:row>
      <xdr:rowOff>256274</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440780"/>
          <a:ext cx="698500" cy="829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21501</xdr:rowOff>
    </xdr:from>
    <xdr:to>
      <xdr:col>19</xdr:col>
      <xdr:colOff>38100</xdr:colOff>
      <xdr:row>35</xdr:row>
      <xdr:rowOff>123101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107878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71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47295</xdr:rowOff>
    </xdr:from>
    <xdr:to>
      <xdr:col>15</xdr:col>
      <xdr:colOff>101600</xdr:colOff>
      <xdr:row>35</xdr:row>
      <xdr:rowOff>148895</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133672</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744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2045</xdr:rowOff>
    </xdr:from>
    <xdr:to>
      <xdr:col>29</xdr:col>
      <xdr:colOff>177800</xdr:colOff>
      <xdr:row>34</xdr:row>
      <xdr:rowOff>103645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269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190022</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114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75984</xdr:rowOff>
    </xdr:from>
    <xdr:to>
      <xdr:col>26</xdr:col>
      <xdr:colOff>101600</xdr:colOff>
      <xdr:row>34</xdr:row>
      <xdr:rowOff>177584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343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187761</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112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95733</xdr:rowOff>
    </xdr:from>
    <xdr:to>
      <xdr:col>22</xdr:col>
      <xdr:colOff>165100</xdr:colOff>
      <xdr:row>34</xdr:row>
      <xdr:rowOff>197333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363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207510</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132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205473</xdr:rowOff>
    </xdr:from>
    <xdr:to>
      <xdr:col>19</xdr:col>
      <xdr:colOff>38100</xdr:colOff>
      <xdr:row>34</xdr:row>
      <xdr:rowOff>307073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4729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317250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24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122530</xdr:rowOff>
    </xdr:from>
    <xdr:to>
      <xdr:col>15</xdr:col>
      <xdr:colOff>101600</xdr:colOff>
      <xdr:row>34</xdr:row>
      <xdr:rowOff>224130</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389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234307</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158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北海道足寄町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6,684
6,649
1,408.04
9,828,245
9,702,238
91,070
5,420,533
11,811,338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a:extLst>
            <a:ext uri="{FF2B5EF4-FFF2-40B4-BE49-F238E27FC236}">
              <a16:creationId xmlns:a16="http://schemas.microsoft.com/office/drawing/2014/main" id="{00000000-0008-0000-0600-000033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115108</xdr:rowOff>
    </xdr:from>
    <xdr:to>
      <xdr:col>24</xdr:col>
      <xdr:colOff>62865</xdr:colOff>
      <xdr:row>38</xdr:row>
      <xdr:rowOff>149450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flipV="1">
          <a:off x="4633595" y="5430058"/>
          <a:ext cx="1270" cy="1234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153277</xdr:rowOff>
    </xdr:from>
    <xdr:ext cx="534377" cy="259045"/>
    <xdr:sp macro="" textlink="">
      <xdr:nvSpPr>
        <xdr:cNvPr id="53" name="人件費最小値テキスト">
          <a:extLst>
            <a:ext uri="{FF2B5EF4-FFF2-40B4-BE49-F238E27FC236}">
              <a16:creationId xmlns:a16="http://schemas.microsoft.com/office/drawing/2014/main" id="{00000000-0008-0000-0600-000035000000}"/>
            </a:ext>
          </a:extLst>
        </xdr:cNvPr>
        <xdr:cNvSpPr txBox="1"/>
      </xdr:nvSpPr>
      <xdr:spPr>
        <a:xfrm>
          <a:off x="4686300" y="666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149450</xdr:rowOff>
    </xdr:from>
    <xdr:to>
      <xdr:col>24</xdr:col>
      <xdr:colOff>152400</xdr:colOff>
      <xdr:row>38</xdr:row>
      <xdr:rowOff>149450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4546600" y="666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61785</xdr:rowOff>
    </xdr:from>
    <xdr:ext cx="599010" cy="259045"/>
    <xdr:sp macro="" textlink="">
      <xdr:nvSpPr>
        <xdr:cNvPr id="55" name="人件費最大値テキスト">
          <a:extLst>
            <a:ext uri="{FF2B5EF4-FFF2-40B4-BE49-F238E27FC236}">
              <a16:creationId xmlns:a16="http://schemas.microsoft.com/office/drawing/2014/main" id="{00000000-0008-0000-0600-000037000000}"/>
            </a:ext>
          </a:extLst>
        </xdr:cNvPr>
        <xdr:cNvSpPr txBox="1"/>
      </xdr:nvSpPr>
      <xdr:spPr>
        <a:xfrm>
          <a:off x="4686300" y="5205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115108</xdr:rowOff>
    </xdr:from>
    <xdr:to>
      <xdr:col>24</xdr:col>
      <xdr:colOff>152400</xdr:colOff>
      <xdr:row>31</xdr:row>
      <xdr:rowOff>115108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5430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59381</xdr:rowOff>
    </xdr:from>
    <xdr:to>
      <xdr:col>24</xdr:col>
      <xdr:colOff>63500</xdr:colOff>
      <xdr:row>34</xdr:row>
      <xdr:rowOff>145804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3797300" y="5717231"/>
          <a:ext cx="838200" cy="257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146966</xdr:rowOff>
    </xdr:from>
    <xdr:ext cx="599010" cy="259045"/>
    <xdr:sp macro="" textlink="">
      <xdr:nvSpPr>
        <xdr:cNvPr id="58" name="人件費平均値テキスト">
          <a:extLst>
            <a:ext uri="{FF2B5EF4-FFF2-40B4-BE49-F238E27FC236}">
              <a16:creationId xmlns:a16="http://schemas.microsoft.com/office/drawing/2014/main" id="{00000000-0008-0000-0600-00003A000000}"/>
            </a:ext>
          </a:extLst>
        </xdr:cNvPr>
        <xdr:cNvSpPr txBox="1"/>
      </xdr:nvSpPr>
      <xdr:spPr>
        <a:xfrm>
          <a:off x="4686300" y="61477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168539</xdr:rowOff>
    </xdr:from>
    <xdr:to>
      <xdr:col>24</xdr:col>
      <xdr:colOff>114300</xdr:colOff>
      <xdr:row>36</xdr:row>
      <xdr:rowOff>98689</xdr:rowOff>
    </xdr:to>
    <xdr:sp macro="" textlink="">
      <xdr:nvSpPr>
        <xdr:cNvPr id="59" name="フローチャート: 判断 58">
          <a:extLst>
            <a:ext uri="{FF2B5EF4-FFF2-40B4-BE49-F238E27FC236}">
              <a16:creationId xmlns:a16="http://schemas.microsoft.com/office/drawing/2014/main" id="{00000000-0008-0000-0600-00003B000000}"/>
            </a:ext>
          </a:extLst>
        </xdr:cNvPr>
        <xdr:cNvSpPr/>
      </xdr:nvSpPr>
      <xdr:spPr>
        <a:xfrm>
          <a:off x="45847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145804</xdr:rowOff>
    </xdr:from>
    <xdr:to>
      <xdr:col>19</xdr:col>
      <xdr:colOff>177800</xdr:colOff>
      <xdr:row>35</xdr:row>
      <xdr:rowOff>1054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2908300" y="5975104"/>
          <a:ext cx="889000" cy="2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87694</xdr:rowOff>
    </xdr:from>
    <xdr:to>
      <xdr:col>20</xdr:col>
      <xdr:colOff>38100</xdr:colOff>
      <xdr:row>37</xdr:row>
      <xdr:rowOff>17844</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3746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8971</xdr:rowOff>
    </xdr:from>
    <xdr:ext cx="599010" cy="259045"/>
    <xdr:sp macro="" textlink="">
      <xdr:nvSpPr>
        <xdr:cNvPr id="62" name="テキスト ボックス 61">
          <a:extLst>
            <a:ext uri="{FF2B5EF4-FFF2-40B4-BE49-F238E27FC236}">
              <a16:creationId xmlns:a16="http://schemas.microsoft.com/office/drawing/2014/main" id="{00000000-0008-0000-0600-00003E000000}"/>
            </a:ext>
          </a:extLst>
        </xdr:cNvPr>
        <xdr:cNvSpPr txBox="1"/>
      </xdr:nvSpPr>
      <xdr:spPr>
        <a:xfrm>
          <a:off x="3497795" y="6352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1054</xdr:rowOff>
    </xdr:from>
    <xdr:to>
      <xdr:col>15</xdr:col>
      <xdr:colOff>50800</xdr:colOff>
      <xdr:row>35</xdr:row>
      <xdr:rowOff>62256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019300" y="6001804"/>
          <a:ext cx="889000" cy="6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103433</xdr:rowOff>
    </xdr:from>
    <xdr:to>
      <xdr:col>15</xdr:col>
      <xdr:colOff>101600</xdr:colOff>
      <xdr:row>37</xdr:row>
      <xdr:rowOff>33583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2857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24710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2608795" y="636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62256</xdr:rowOff>
    </xdr:from>
    <xdr:to>
      <xdr:col>10</xdr:col>
      <xdr:colOff>114300</xdr:colOff>
      <xdr:row>35</xdr:row>
      <xdr:rowOff>75612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1130300" y="6063006"/>
          <a:ext cx="889000" cy="1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115429</xdr:rowOff>
    </xdr:from>
    <xdr:to>
      <xdr:col>10</xdr:col>
      <xdr:colOff>165100</xdr:colOff>
      <xdr:row>37</xdr:row>
      <xdr:rowOff>45579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1968500" y="628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36706</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1719795" y="6380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119755</xdr:rowOff>
    </xdr:from>
    <xdr:to>
      <xdr:col>6</xdr:col>
      <xdr:colOff>38100</xdr:colOff>
      <xdr:row>37</xdr:row>
      <xdr:rowOff>49905</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079500" y="629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41032</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830795" y="6384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8581</xdr:rowOff>
    </xdr:from>
    <xdr:to>
      <xdr:col>24</xdr:col>
      <xdr:colOff>114300</xdr:colOff>
      <xdr:row>33</xdr:row>
      <xdr:rowOff>110181</xdr:rowOff>
    </xdr:to>
    <xdr:sp macro="" textlink="">
      <xdr:nvSpPr>
        <xdr:cNvPr id="76" name="楕円 75">
          <a:extLst>
            <a:ext uri="{FF2B5EF4-FFF2-40B4-BE49-F238E27FC236}">
              <a16:creationId xmlns:a16="http://schemas.microsoft.com/office/drawing/2014/main" id="{00000000-0008-0000-0600-00004C000000}"/>
            </a:ext>
          </a:extLst>
        </xdr:cNvPr>
        <xdr:cNvSpPr/>
      </xdr:nvSpPr>
      <xdr:spPr>
        <a:xfrm>
          <a:off x="4584700" y="566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31458</xdr:rowOff>
    </xdr:from>
    <xdr:ext cx="599010" cy="259045"/>
    <xdr:sp macro="" textlink="">
      <xdr:nvSpPr>
        <xdr:cNvPr id="77" name="人件費該当値テキスト">
          <a:extLst>
            <a:ext uri="{FF2B5EF4-FFF2-40B4-BE49-F238E27FC236}">
              <a16:creationId xmlns:a16="http://schemas.microsoft.com/office/drawing/2014/main" id="{00000000-0008-0000-0600-00004D000000}"/>
            </a:ext>
          </a:extLst>
        </xdr:cNvPr>
        <xdr:cNvSpPr txBox="1"/>
      </xdr:nvSpPr>
      <xdr:spPr>
        <a:xfrm>
          <a:off x="4686300" y="5517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95004</xdr:rowOff>
    </xdr:from>
    <xdr:to>
      <xdr:col>20</xdr:col>
      <xdr:colOff>38100</xdr:colOff>
      <xdr:row>35</xdr:row>
      <xdr:rowOff>25154</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3746500" y="592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41681</xdr:rowOff>
    </xdr:from>
    <xdr:ext cx="59901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497795" y="5699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121704</xdr:rowOff>
    </xdr:from>
    <xdr:to>
      <xdr:col>15</xdr:col>
      <xdr:colOff>101600</xdr:colOff>
      <xdr:row>35</xdr:row>
      <xdr:rowOff>51854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2857500" y="595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68381</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608795" y="5726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11456</xdr:rowOff>
    </xdr:from>
    <xdr:to>
      <xdr:col>10</xdr:col>
      <xdr:colOff>165100</xdr:colOff>
      <xdr:row>35</xdr:row>
      <xdr:rowOff>113056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1968500" y="601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129583</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1719795" y="5787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24812</xdr:rowOff>
    </xdr:from>
    <xdr:to>
      <xdr:col>6</xdr:col>
      <xdr:colOff>38100</xdr:colOff>
      <xdr:row>35</xdr:row>
      <xdr:rowOff>126412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079500" y="602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142939</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830795" y="5800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a:extLst>
            <a:ext uri="{FF2B5EF4-FFF2-40B4-BE49-F238E27FC236}">
              <a16:creationId xmlns:a16="http://schemas.microsoft.com/office/drawing/2014/main" id="{00000000-0008-0000-0600-000056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6" name="物件費グラフ枠">
          <a:extLst>
            <a:ext uri="{FF2B5EF4-FFF2-40B4-BE49-F238E27FC236}">
              <a16:creationId xmlns:a16="http://schemas.microsoft.com/office/drawing/2014/main" id="{00000000-0008-0000-0600-00006A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7565</xdr:rowOff>
    </xdr:from>
    <xdr:to>
      <xdr:col>24</xdr:col>
      <xdr:colOff>62865</xdr:colOff>
      <xdr:row>57</xdr:row>
      <xdr:rowOff>138260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flipV="1">
          <a:off x="4633595" y="8751515"/>
          <a:ext cx="1270" cy="11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142087</xdr:rowOff>
    </xdr:from>
    <xdr:ext cx="534377" cy="259045"/>
    <xdr:sp macro="" textlink="">
      <xdr:nvSpPr>
        <xdr:cNvPr id="108" name="物件費最小値テキスト">
          <a:extLst>
            <a:ext uri="{FF2B5EF4-FFF2-40B4-BE49-F238E27FC236}">
              <a16:creationId xmlns:a16="http://schemas.microsoft.com/office/drawing/2014/main" id="{00000000-0008-0000-0600-00006C000000}"/>
            </a:ext>
          </a:extLst>
        </xdr:cNvPr>
        <xdr:cNvSpPr txBox="1"/>
      </xdr:nvSpPr>
      <xdr:spPr>
        <a:xfrm>
          <a:off x="4686300" y="991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138260</xdr:rowOff>
    </xdr:from>
    <xdr:to>
      <xdr:col>24</xdr:col>
      <xdr:colOff>152400</xdr:colOff>
      <xdr:row>57</xdr:row>
      <xdr:rowOff>138260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4546600" y="991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125692</xdr:rowOff>
    </xdr:from>
    <xdr:ext cx="599010" cy="259045"/>
    <xdr:sp macro="" textlink="">
      <xdr:nvSpPr>
        <xdr:cNvPr id="110" name="物件費最大値テキスト">
          <a:extLst>
            <a:ext uri="{FF2B5EF4-FFF2-40B4-BE49-F238E27FC236}">
              <a16:creationId xmlns:a16="http://schemas.microsoft.com/office/drawing/2014/main" id="{00000000-0008-0000-0600-00006E000000}"/>
            </a:ext>
          </a:extLst>
        </xdr:cNvPr>
        <xdr:cNvSpPr txBox="1"/>
      </xdr:nvSpPr>
      <xdr:spPr>
        <a:xfrm>
          <a:off x="4686300" y="852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7565</xdr:rowOff>
    </xdr:from>
    <xdr:to>
      <xdr:col>24</xdr:col>
      <xdr:colOff>152400</xdr:colOff>
      <xdr:row>51</xdr:row>
      <xdr:rowOff>7565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875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142414</xdr:rowOff>
    </xdr:from>
    <xdr:to>
      <xdr:col>24</xdr:col>
      <xdr:colOff>63500</xdr:colOff>
      <xdr:row>56</xdr:row>
      <xdr:rowOff>53511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3797300" y="9572164"/>
          <a:ext cx="838200" cy="8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60348</xdr:rowOff>
    </xdr:from>
    <xdr:ext cx="599010" cy="259045"/>
    <xdr:sp macro="" textlink="">
      <xdr:nvSpPr>
        <xdr:cNvPr id="113" name="物件費平均値テキスト">
          <a:extLst>
            <a:ext uri="{FF2B5EF4-FFF2-40B4-BE49-F238E27FC236}">
              <a16:creationId xmlns:a16="http://schemas.microsoft.com/office/drawing/2014/main" id="{00000000-0008-0000-0600-000071000000}"/>
            </a:ext>
          </a:extLst>
        </xdr:cNvPr>
        <xdr:cNvSpPr txBox="1"/>
      </xdr:nvSpPr>
      <xdr:spPr>
        <a:xfrm>
          <a:off x="4686300" y="96615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81921</xdr:rowOff>
    </xdr:from>
    <xdr:to>
      <xdr:col>24</xdr:col>
      <xdr:colOff>114300</xdr:colOff>
      <xdr:row>57</xdr:row>
      <xdr:rowOff>12071</xdr:rowOff>
    </xdr:to>
    <xdr:sp macro="" textlink="">
      <xdr:nvSpPr>
        <xdr:cNvPr id="114" name="フローチャート: 判断 113">
          <a:extLst>
            <a:ext uri="{FF2B5EF4-FFF2-40B4-BE49-F238E27FC236}">
              <a16:creationId xmlns:a16="http://schemas.microsoft.com/office/drawing/2014/main" id="{00000000-0008-0000-0600-000072000000}"/>
            </a:ext>
          </a:extLst>
        </xdr:cNvPr>
        <xdr:cNvSpPr/>
      </xdr:nvSpPr>
      <xdr:spPr>
        <a:xfrm>
          <a:off x="4584700" y="9683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142414</xdr:rowOff>
    </xdr:from>
    <xdr:to>
      <xdr:col>19</xdr:col>
      <xdr:colOff>177800</xdr:colOff>
      <xdr:row>56</xdr:row>
      <xdr:rowOff>30459</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2908300" y="9572164"/>
          <a:ext cx="889000" cy="5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87078</xdr:rowOff>
    </xdr:from>
    <xdr:to>
      <xdr:col>20</xdr:col>
      <xdr:colOff>38100</xdr:colOff>
      <xdr:row>57</xdr:row>
      <xdr:rowOff>17228</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3746500" y="968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8355</xdr:rowOff>
    </xdr:from>
    <xdr:ext cx="599010" cy="259045"/>
    <xdr:sp macro="" textlink="">
      <xdr:nvSpPr>
        <xdr:cNvPr id="117" name="テキスト ボックス 116">
          <a:extLst>
            <a:ext uri="{FF2B5EF4-FFF2-40B4-BE49-F238E27FC236}">
              <a16:creationId xmlns:a16="http://schemas.microsoft.com/office/drawing/2014/main" id="{00000000-0008-0000-0600-000075000000}"/>
            </a:ext>
          </a:extLst>
        </xdr:cNvPr>
        <xdr:cNvSpPr txBox="1"/>
      </xdr:nvSpPr>
      <xdr:spPr>
        <a:xfrm>
          <a:off x="3497795" y="9781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30459</xdr:rowOff>
    </xdr:from>
    <xdr:to>
      <xdr:col>15</xdr:col>
      <xdr:colOff>50800</xdr:colOff>
      <xdr:row>56</xdr:row>
      <xdr:rowOff>45668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019300" y="9631659"/>
          <a:ext cx="889000" cy="1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104474</xdr:rowOff>
    </xdr:from>
    <xdr:to>
      <xdr:col>15</xdr:col>
      <xdr:colOff>101600</xdr:colOff>
      <xdr:row>57</xdr:row>
      <xdr:rowOff>34624</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2857500" y="970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25751</xdr:rowOff>
    </xdr:from>
    <xdr:ext cx="599010"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2608795" y="9798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33474</xdr:rowOff>
    </xdr:from>
    <xdr:to>
      <xdr:col>10</xdr:col>
      <xdr:colOff>114300</xdr:colOff>
      <xdr:row>56</xdr:row>
      <xdr:rowOff>45668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1130300" y="9634674"/>
          <a:ext cx="889000" cy="1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112482</xdr:rowOff>
    </xdr:from>
    <xdr:to>
      <xdr:col>10</xdr:col>
      <xdr:colOff>165100</xdr:colOff>
      <xdr:row>57</xdr:row>
      <xdr:rowOff>42632</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1968500" y="971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33759</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1719795" y="9806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130524</xdr:rowOff>
    </xdr:from>
    <xdr:to>
      <xdr:col>6</xdr:col>
      <xdr:colOff>38100</xdr:colOff>
      <xdr:row>57</xdr:row>
      <xdr:rowOff>60674</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079500" y="973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51801</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830795" y="9824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2711</xdr:rowOff>
    </xdr:from>
    <xdr:to>
      <xdr:col>24</xdr:col>
      <xdr:colOff>114300</xdr:colOff>
      <xdr:row>56</xdr:row>
      <xdr:rowOff>104311</xdr:rowOff>
    </xdr:to>
    <xdr:sp macro="" textlink="">
      <xdr:nvSpPr>
        <xdr:cNvPr id="131" name="楕円 130">
          <a:extLst>
            <a:ext uri="{FF2B5EF4-FFF2-40B4-BE49-F238E27FC236}">
              <a16:creationId xmlns:a16="http://schemas.microsoft.com/office/drawing/2014/main" id="{00000000-0008-0000-0600-000083000000}"/>
            </a:ext>
          </a:extLst>
        </xdr:cNvPr>
        <xdr:cNvSpPr/>
      </xdr:nvSpPr>
      <xdr:spPr>
        <a:xfrm>
          <a:off x="4584700" y="960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25588</xdr:rowOff>
    </xdr:from>
    <xdr:ext cx="599010" cy="259045"/>
    <xdr:sp macro="" textlink="">
      <xdr:nvSpPr>
        <xdr:cNvPr id="132" name="物件費該当値テキスト">
          <a:extLst>
            <a:ext uri="{FF2B5EF4-FFF2-40B4-BE49-F238E27FC236}">
              <a16:creationId xmlns:a16="http://schemas.microsoft.com/office/drawing/2014/main" id="{00000000-0008-0000-0600-000084000000}"/>
            </a:ext>
          </a:extLst>
        </xdr:cNvPr>
        <xdr:cNvSpPr txBox="1"/>
      </xdr:nvSpPr>
      <xdr:spPr>
        <a:xfrm>
          <a:off x="4686300" y="9455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91614</xdr:rowOff>
    </xdr:from>
    <xdr:to>
      <xdr:col>20</xdr:col>
      <xdr:colOff>38100</xdr:colOff>
      <xdr:row>56</xdr:row>
      <xdr:rowOff>21764</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3746500" y="952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38291</xdr:rowOff>
    </xdr:from>
    <xdr:ext cx="59901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497795" y="9296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151109</xdr:rowOff>
    </xdr:from>
    <xdr:to>
      <xdr:col>15</xdr:col>
      <xdr:colOff>101600</xdr:colOff>
      <xdr:row>56</xdr:row>
      <xdr:rowOff>81259</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2857500" y="958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97786</xdr:rowOff>
    </xdr:from>
    <xdr:ext cx="59901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608795" y="9356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166318</xdr:rowOff>
    </xdr:from>
    <xdr:to>
      <xdr:col>10</xdr:col>
      <xdr:colOff>165100</xdr:colOff>
      <xdr:row>56</xdr:row>
      <xdr:rowOff>96468</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1968500" y="959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112995</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719795" y="9371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154124</xdr:rowOff>
    </xdr:from>
    <xdr:to>
      <xdr:col>6</xdr:col>
      <xdr:colOff>38100</xdr:colOff>
      <xdr:row>56</xdr:row>
      <xdr:rowOff>84274</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079500" y="958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100801</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830795" y="9359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1" name="正方形/長方形 140">
          <a:extLst>
            <a:ext uri="{FF2B5EF4-FFF2-40B4-BE49-F238E27FC236}">
              <a16:creationId xmlns:a16="http://schemas.microsoft.com/office/drawing/2014/main" id="{00000000-0008-0000-0600-00008D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a:extLst>
            <a:ext uri="{FF2B5EF4-FFF2-40B4-BE49-F238E27FC236}">
              <a16:creationId xmlns:a16="http://schemas.microsoft.com/office/drawing/2014/main" id="{00000000-0008-0000-0600-000096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1" name="維持補修費グラフ枠">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130213</xdr:rowOff>
    </xdr:from>
    <xdr:to>
      <xdr:col>24</xdr:col>
      <xdr:colOff>62865</xdr:colOff>
      <xdr:row>78</xdr:row>
      <xdr:rowOff>108153</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flipV="1">
          <a:off x="4633595" y="12131713"/>
          <a:ext cx="1270" cy="1349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111980</xdr:rowOff>
    </xdr:from>
    <xdr:ext cx="469744" cy="259045"/>
    <xdr:sp macro="" textlink="">
      <xdr:nvSpPr>
        <xdr:cNvPr id="163" name="維持補修費最小値テキスト">
          <a:extLst>
            <a:ext uri="{FF2B5EF4-FFF2-40B4-BE49-F238E27FC236}">
              <a16:creationId xmlns:a16="http://schemas.microsoft.com/office/drawing/2014/main" id="{00000000-0008-0000-0600-0000A3000000}"/>
            </a:ext>
          </a:extLst>
        </xdr:cNvPr>
        <xdr:cNvSpPr txBox="1"/>
      </xdr:nvSpPr>
      <xdr:spPr>
        <a:xfrm>
          <a:off x="4686300" y="13485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108153</xdr:rowOff>
    </xdr:from>
    <xdr:to>
      <xdr:col>24</xdr:col>
      <xdr:colOff>152400</xdr:colOff>
      <xdr:row>78</xdr:row>
      <xdr:rowOff>108153</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4546600" y="13481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76890</xdr:rowOff>
    </xdr:from>
    <xdr:ext cx="534377" cy="259045"/>
    <xdr:sp macro="" textlink="">
      <xdr:nvSpPr>
        <xdr:cNvPr id="165" name="維持補修費最大値テキスト">
          <a:extLst>
            <a:ext uri="{FF2B5EF4-FFF2-40B4-BE49-F238E27FC236}">
              <a16:creationId xmlns:a16="http://schemas.microsoft.com/office/drawing/2014/main" id="{00000000-0008-0000-0600-0000A5000000}"/>
            </a:ext>
          </a:extLst>
        </xdr:cNvPr>
        <xdr:cNvSpPr txBox="1"/>
      </xdr:nvSpPr>
      <xdr:spPr>
        <a:xfrm>
          <a:off x="4686300" y="1190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130213</xdr:rowOff>
    </xdr:from>
    <xdr:to>
      <xdr:col>24</xdr:col>
      <xdr:colOff>152400</xdr:colOff>
      <xdr:row>70</xdr:row>
      <xdr:rowOff>130213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4546600" y="1213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30429</xdr:rowOff>
    </xdr:from>
    <xdr:to>
      <xdr:col>24</xdr:col>
      <xdr:colOff>63500</xdr:colOff>
      <xdr:row>74</xdr:row>
      <xdr:rowOff>43162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3797300" y="12717729"/>
          <a:ext cx="838200" cy="1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168231</xdr:rowOff>
    </xdr:from>
    <xdr:ext cx="534377" cy="259045"/>
    <xdr:sp macro="" textlink="">
      <xdr:nvSpPr>
        <xdr:cNvPr id="168" name="維持補修費平均値テキスト">
          <a:extLst>
            <a:ext uri="{FF2B5EF4-FFF2-40B4-BE49-F238E27FC236}">
              <a16:creationId xmlns:a16="http://schemas.microsoft.com/office/drawing/2014/main" id="{00000000-0008-0000-0600-0000A8000000}"/>
            </a:ext>
          </a:extLst>
        </xdr:cNvPr>
        <xdr:cNvSpPr txBox="1"/>
      </xdr:nvSpPr>
      <xdr:spPr>
        <a:xfrm>
          <a:off x="4686300" y="13026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18354</xdr:rowOff>
    </xdr:from>
    <xdr:to>
      <xdr:col>24</xdr:col>
      <xdr:colOff>114300</xdr:colOff>
      <xdr:row>76</xdr:row>
      <xdr:rowOff>119954</xdr:rowOff>
    </xdr:to>
    <xdr:sp macro="" textlink="">
      <xdr:nvSpPr>
        <xdr:cNvPr id="169" name="フローチャート: 判断 168">
          <a:extLst>
            <a:ext uri="{FF2B5EF4-FFF2-40B4-BE49-F238E27FC236}">
              <a16:creationId xmlns:a16="http://schemas.microsoft.com/office/drawing/2014/main" id="{00000000-0008-0000-0600-0000A9000000}"/>
            </a:ext>
          </a:extLst>
        </xdr:cNvPr>
        <xdr:cNvSpPr/>
      </xdr:nvSpPr>
      <xdr:spPr>
        <a:xfrm>
          <a:off x="4584700" y="130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120726</xdr:rowOff>
    </xdr:from>
    <xdr:to>
      <xdr:col>19</xdr:col>
      <xdr:colOff>177800</xdr:colOff>
      <xdr:row>74</xdr:row>
      <xdr:rowOff>43162</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2908300" y="12636576"/>
          <a:ext cx="889000" cy="9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68052</xdr:rowOff>
    </xdr:from>
    <xdr:to>
      <xdr:col>20</xdr:col>
      <xdr:colOff>38100</xdr:colOff>
      <xdr:row>76</xdr:row>
      <xdr:rowOff>169652</xdr:rowOff>
    </xdr:to>
    <xdr:sp macro="" textlink="">
      <xdr:nvSpPr>
        <xdr:cNvPr id="171" name="フローチャート: 判断 170">
          <a:extLst>
            <a:ext uri="{FF2B5EF4-FFF2-40B4-BE49-F238E27FC236}">
              <a16:creationId xmlns:a16="http://schemas.microsoft.com/office/drawing/2014/main" id="{00000000-0008-0000-0600-0000AB000000}"/>
            </a:ext>
          </a:extLst>
        </xdr:cNvPr>
        <xdr:cNvSpPr/>
      </xdr:nvSpPr>
      <xdr:spPr>
        <a:xfrm>
          <a:off x="3746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160779</xdr:rowOff>
    </xdr:from>
    <xdr:ext cx="534377"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3530111" y="1319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120726</xdr:rowOff>
    </xdr:from>
    <xdr:to>
      <xdr:col>15</xdr:col>
      <xdr:colOff>50800</xdr:colOff>
      <xdr:row>77</xdr:row>
      <xdr:rowOff>14404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019300" y="12636576"/>
          <a:ext cx="889000" cy="579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66337</xdr:rowOff>
    </xdr:from>
    <xdr:to>
      <xdr:col>15</xdr:col>
      <xdr:colOff>101600</xdr:colOff>
      <xdr:row>76</xdr:row>
      <xdr:rowOff>167937</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2857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159064</xdr:rowOff>
    </xdr:from>
    <xdr:ext cx="534377"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2641111" y="1318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14404</xdr:rowOff>
    </xdr:from>
    <xdr:to>
      <xdr:col>10</xdr:col>
      <xdr:colOff>114300</xdr:colOff>
      <xdr:row>77</xdr:row>
      <xdr:rowOff>41677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1130300" y="13216054"/>
          <a:ext cx="889000" cy="27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73400</xdr:rowOff>
    </xdr:from>
    <xdr:to>
      <xdr:col>10</xdr:col>
      <xdr:colOff>165100</xdr:colOff>
      <xdr:row>77</xdr:row>
      <xdr:rowOff>3550</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1968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20078</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1752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91232</xdr:rowOff>
    </xdr:from>
    <xdr:to>
      <xdr:col>6</xdr:col>
      <xdr:colOff>38100</xdr:colOff>
      <xdr:row>77</xdr:row>
      <xdr:rowOff>21382</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1079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37909</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863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151079</xdr:rowOff>
    </xdr:from>
    <xdr:to>
      <xdr:col>24</xdr:col>
      <xdr:colOff>114300</xdr:colOff>
      <xdr:row>74</xdr:row>
      <xdr:rowOff>81229</xdr:rowOff>
    </xdr:to>
    <xdr:sp macro="" textlink="">
      <xdr:nvSpPr>
        <xdr:cNvPr id="186" name="楕円 185">
          <a:extLst>
            <a:ext uri="{FF2B5EF4-FFF2-40B4-BE49-F238E27FC236}">
              <a16:creationId xmlns:a16="http://schemas.microsoft.com/office/drawing/2014/main" id="{00000000-0008-0000-0600-0000BA000000}"/>
            </a:ext>
          </a:extLst>
        </xdr:cNvPr>
        <xdr:cNvSpPr/>
      </xdr:nvSpPr>
      <xdr:spPr>
        <a:xfrm>
          <a:off x="4584700" y="1266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2506</xdr:rowOff>
    </xdr:from>
    <xdr:ext cx="534377" cy="259045"/>
    <xdr:sp macro="" textlink="">
      <xdr:nvSpPr>
        <xdr:cNvPr id="187" name="維持補修費該当値テキスト">
          <a:extLst>
            <a:ext uri="{FF2B5EF4-FFF2-40B4-BE49-F238E27FC236}">
              <a16:creationId xmlns:a16="http://schemas.microsoft.com/office/drawing/2014/main" id="{00000000-0008-0000-0600-0000BB000000}"/>
            </a:ext>
          </a:extLst>
        </xdr:cNvPr>
        <xdr:cNvSpPr txBox="1"/>
      </xdr:nvSpPr>
      <xdr:spPr>
        <a:xfrm>
          <a:off x="4686300" y="1251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163812</xdr:rowOff>
    </xdr:from>
    <xdr:to>
      <xdr:col>20</xdr:col>
      <xdr:colOff>38100</xdr:colOff>
      <xdr:row>74</xdr:row>
      <xdr:rowOff>93962</xdr:rowOff>
    </xdr:to>
    <xdr:sp macro="" textlink="">
      <xdr:nvSpPr>
        <xdr:cNvPr id="188" name="楕円 187">
          <a:extLst>
            <a:ext uri="{FF2B5EF4-FFF2-40B4-BE49-F238E27FC236}">
              <a16:creationId xmlns:a16="http://schemas.microsoft.com/office/drawing/2014/main" id="{00000000-0008-0000-0600-0000BC000000}"/>
            </a:ext>
          </a:extLst>
        </xdr:cNvPr>
        <xdr:cNvSpPr/>
      </xdr:nvSpPr>
      <xdr:spPr>
        <a:xfrm>
          <a:off x="3746500" y="12679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72</xdr:row>
      <xdr:rowOff>110489</xdr:rowOff>
    </xdr:from>
    <xdr:ext cx="534377"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530111" y="12454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69926</xdr:rowOff>
    </xdr:from>
    <xdr:to>
      <xdr:col>15</xdr:col>
      <xdr:colOff>101600</xdr:colOff>
      <xdr:row>74</xdr:row>
      <xdr:rowOff>76</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2857500" y="1258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16603</xdr:rowOff>
    </xdr:from>
    <xdr:ext cx="534377"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641111" y="12361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135054</xdr:rowOff>
    </xdr:from>
    <xdr:to>
      <xdr:col>10</xdr:col>
      <xdr:colOff>165100</xdr:colOff>
      <xdr:row>77</xdr:row>
      <xdr:rowOff>65204</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1968500" y="1316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56331</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752111" y="13257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162327</xdr:rowOff>
    </xdr:from>
    <xdr:to>
      <xdr:col>6</xdr:col>
      <xdr:colOff>38100</xdr:colOff>
      <xdr:row>77</xdr:row>
      <xdr:rowOff>92477</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1079500" y="1319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83604</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863111" y="1328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6" name="正方形/長方形 195">
          <a:extLst>
            <a:ext uri="{FF2B5EF4-FFF2-40B4-BE49-F238E27FC236}">
              <a16:creationId xmlns:a16="http://schemas.microsoft.com/office/drawing/2014/main" id="{00000000-0008-0000-0600-0000C4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7" name="正方形/長方形 196">
          <a:extLst>
            <a:ext uri="{FF2B5EF4-FFF2-40B4-BE49-F238E27FC236}">
              <a16:creationId xmlns:a16="http://schemas.microsoft.com/office/drawing/2014/main" id="{00000000-0008-0000-0600-0000C5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a:extLst>
            <a:ext uri="{FF2B5EF4-FFF2-40B4-BE49-F238E27FC236}">
              <a16:creationId xmlns:a16="http://schemas.microsoft.com/office/drawing/2014/main" id="{00000000-0008-0000-0600-0000C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7" name="直線コネクタ 206">
          <a:extLst>
            <a:ext uri="{FF2B5EF4-FFF2-40B4-BE49-F238E27FC236}">
              <a16:creationId xmlns:a16="http://schemas.microsoft.com/office/drawing/2014/main" id="{00000000-0008-0000-0600-0000CF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扶助費グラフ枠">
          <a:extLst>
            <a:ext uri="{FF2B5EF4-FFF2-40B4-BE49-F238E27FC236}">
              <a16:creationId xmlns:a16="http://schemas.microsoft.com/office/drawing/2014/main" id="{00000000-0008-0000-0600-0000D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127482</xdr:rowOff>
    </xdr:from>
    <xdr:to>
      <xdr:col>24</xdr:col>
      <xdr:colOff>62865</xdr:colOff>
      <xdr:row>98</xdr:row>
      <xdr:rowOff>112522</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flipV="1">
          <a:off x="4633595" y="15386532"/>
          <a:ext cx="1270" cy="1528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116349</xdr:rowOff>
    </xdr:from>
    <xdr:ext cx="534377" cy="259045"/>
    <xdr:sp macro="" textlink="">
      <xdr:nvSpPr>
        <xdr:cNvPr id="221" name="扶助費最小値テキスト">
          <a:extLst>
            <a:ext uri="{FF2B5EF4-FFF2-40B4-BE49-F238E27FC236}">
              <a16:creationId xmlns:a16="http://schemas.microsoft.com/office/drawing/2014/main" id="{00000000-0008-0000-0600-0000DD000000}"/>
            </a:ext>
          </a:extLst>
        </xdr:cNvPr>
        <xdr:cNvSpPr txBox="1"/>
      </xdr:nvSpPr>
      <xdr:spPr>
        <a:xfrm>
          <a:off x="4686300" y="1691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112522</xdr:rowOff>
    </xdr:from>
    <xdr:to>
      <xdr:col>24</xdr:col>
      <xdr:colOff>152400</xdr:colOff>
      <xdr:row>98</xdr:row>
      <xdr:rowOff>112522</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4546600" y="16914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74159</xdr:rowOff>
    </xdr:from>
    <xdr:ext cx="599010" cy="259045"/>
    <xdr:sp macro="" textlink="">
      <xdr:nvSpPr>
        <xdr:cNvPr id="223" name="扶助費最大値テキスト">
          <a:extLst>
            <a:ext uri="{FF2B5EF4-FFF2-40B4-BE49-F238E27FC236}">
              <a16:creationId xmlns:a16="http://schemas.microsoft.com/office/drawing/2014/main" id="{00000000-0008-0000-0600-0000DF000000}"/>
            </a:ext>
          </a:extLst>
        </xdr:cNvPr>
        <xdr:cNvSpPr txBox="1"/>
      </xdr:nvSpPr>
      <xdr:spPr>
        <a:xfrm>
          <a:off x="4686300" y="15161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127482</xdr:rowOff>
    </xdr:from>
    <xdr:to>
      <xdr:col>24</xdr:col>
      <xdr:colOff>152400</xdr:colOff>
      <xdr:row>89</xdr:row>
      <xdr:rowOff>127482</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4546600" y="15386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8192</xdr:rowOff>
    </xdr:from>
    <xdr:to>
      <xdr:col>24</xdr:col>
      <xdr:colOff>63500</xdr:colOff>
      <xdr:row>96</xdr:row>
      <xdr:rowOff>89345</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3797300" y="16467392"/>
          <a:ext cx="838200" cy="8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112247</xdr:rowOff>
    </xdr:from>
    <xdr:ext cx="534377" cy="259045"/>
    <xdr:sp macro="" textlink="">
      <xdr:nvSpPr>
        <xdr:cNvPr id="226" name="扶助費平均値テキスト">
          <a:extLst>
            <a:ext uri="{FF2B5EF4-FFF2-40B4-BE49-F238E27FC236}">
              <a16:creationId xmlns:a16="http://schemas.microsoft.com/office/drawing/2014/main" id="{00000000-0008-0000-0600-0000E2000000}"/>
            </a:ext>
          </a:extLst>
        </xdr:cNvPr>
        <xdr:cNvSpPr txBox="1"/>
      </xdr:nvSpPr>
      <xdr:spPr>
        <a:xfrm>
          <a:off x="4686300" y="16228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89370</xdr:rowOff>
    </xdr:from>
    <xdr:to>
      <xdr:col>24</xdr:col>
      <xdr:colOff>114300</xdr:colOff>
      <xdr:row>96</xdr:row>
      <xdr:rowOff>19520</xdr:rowOff>
    </xdr:to>
    <xdr:sp macro="" textlink="">
      <xdr:nvSpPr>
        <xdr:cNvPr id="227" name="フローチャート: 判断 226">
          <a:extLst>
            <a:ext uri="{FF2B5EF4-FFF2-40B4-BE49-F238E27FC236}">
              <a16:creationId xmlns:a16="http://schemas.microsoft.com/office/drawing/2014/main" id="{00000000-0008-0000-0600-0000E3000000}"/>
            </a:ext>
          </a:extLst>
        </xdr:cNvPr>
        <xdr:cNvSpPr/>
      </xdr:nvSpPr>
      <xdr:spPr>
        <a:xfrm>
          <a:off x="4584700" y="163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89345</xdr:rowOff>
    </xdr:from>
    <xdr:to>
      <xdr:col>19</xdr:col>
      <xdr:colOff>177800</xdr:colOff>
      <xdr:row>96</xdr:row>
      <xdr:rowOff>117323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2908300" y="16548545"/>
          <a:ext cx="889000" cy="2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104623</xdr:rowOff>
    </xdr:from>
    <xdr:to>
      <xdr:col>20</xdr:col>
      <xdr:colOff>38100</xdr:colOff>
      <xdr:row>96</xdr:row>
      <xdr:rowOff>34773</xdr:rowOff>
    </xdr:to>
    <xdr:sp macro="" textlink="">
      <xdr:nvSpPr>
        <xdr:cNvPr id="229" name="フローチャート: 判断 228">
          <a:extLst>
            <a:ext uri="{FF2B5EF4-FFF2-40B4-BE49-F238E27FC236}">
              <a16:creationId xmlns:a16="http://schemas.microsoft.com/office/drawing/2014/main" id="{00000000-0008-0000-0600-0000E5000000}"/>
            </a:ext>
          </a:extLst>
        </xdr:cNvPr>
        <xdr:cNvSpPr/>
      </xdr:nvSpPr>
      <xdr:spPr>
        <a:xfrm>
          <a:off x="3746500" y="163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51300</xdr:rowOff>
    </xdr:from>
    <xdr:ext cx="534377"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3530111" y="1616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68326</xdr:rowOff>
    </xdr:from>
    <xdr:to>
      <xdr:col>15</xdr:col>
      <xdr:colOff>50800</xdr:colOff>
      <xdr:row>96</xdr:row>
      <xdr:rowOff>117323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2019300" y="16527526"/>
          <a:ext cx="889000" cy="48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131851</xdr:rowOff>
    </xdr:from>
    <xdr:to>
      <xdr:col>15</xdr:col>
      <xdr:colOff>101600</xdr:colOff>
      <xdr:row>96</xdr:row>
      <xdr:rowOff>62001</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2857500" y="1641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78528</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2641111" y="161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39294</xdr:rowOff>
    </xdr:from>
    <xdr:to>
      <xdr:col>10</xdr:col>
      <xdr:colOff>114300</xdr:colOff>
      <xdr:row>96</xdr:row>
      <xdr:rowOff>68326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1130300" y="16498494"/>
          <a:ext cx="889000" cy="2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138404</xdr:rowOff>
    </xdr:from>
    <xdr:to>
      <xdr:col>10</xdr:col>
      <xdr:colOff>165100</xdr:colOff>
      <xdr:row>96</xdr:row>
      <xdr:rowOff>68554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1968500" y="1642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85081</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1752111" y="1620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139675</xdr:rowOff>
    </xdr:from>
    <xdr:to>
      <xdr:col>6</xdr:col>
      <xdr:colOff>38100</xdr:colOff>
      <xdr:row>96</xdr:row>
      <xdr:rowOff>69825</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1079500" y="1642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86352</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863111" y="1620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128842</xdr:rowOff>
    </xdr:from>
    <xdr:to>
      <xdr:col>24</xdr:col>
      <xdr:colOff>114300</xdr:colOff>
      <xdr:row>96</xdr:row>
      <xdr:rowOff>58992</xdr:rowOff>
    </xdr:to>
    <xdr:sp macro="" textlink="">
      <xdr:nvSpPr>
        <xdr:cNvPr id="244" name="楕円 243">
          <a:extLst>
            <a:ext uri="{FF2B5EF4-FFF2-40B4-BE49-F238E27FC236}">
              <a16:creationId xmlns:a16="http://schemas.microsoft.com/office/drawing/2014/main" id="{00000000-0008-0000-0600-0000F4000000}"/>
            </a:ext>
          </a:extLst>
        </xdr:cNvPr>
        <xdr:cNvSpPr/>
      </xdr:nvSpPr>
      <xdr:spPr>
        <a:xfrm>
          <a:off x="4584700" y="1641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107269</xdr:rowOff>
    </xdr:from>
    <xdr:ext cx="534377" cy="259045"/>
    <xdr:sp macro="" textlink="">
      <xdr:nvSpPr>
        <xdr:cNvPr id="245" name="扶助費該当値テキスト">
          <a:extLst>
            <a:ext uri="{FF2B5EF4-FFF2-40B4-BE49-F238E27FC236}">
              <a16:creationId xmlns:a16="http://schemas.microsoft.com/office/drawing/2014/main" id="{00000000-0008-0000-0600-0000F5000000}"/>
            </a:ext>
          </a:extLst>
        </xdr:cNvPr>
        <xdr:cNvSpPr txBox="1"/>
      </xdr:nvSpPr>
      <xdr:spPr>
        <a:xfrm>
          <a:off x="4686300" y="1639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38545</xdr:rowOff>
    </xdr:from>
    <xdr:to>
      <xdr:col>20</xdr:col>
      <xdr:colOff>38100</xdr:colOff>
      <xdr:row>96</xdr:row>
      <xdr:rowOff>140145</xdr:rowOff>
    </xdr:to>
    <xdr:sp macro="" textlink="">
      <xdr:nvSpPr>
        <xdr:cNvPr id="246" name="楕円 245">
          <a:extLst>
            <a:ext uri="{FF2B5EF4-FFF2-40B4-BE49-F238E27FC236}">
              <a16:creationId xmlns:a16="http://schemas.microsoft.com/office/drawing/2014/main" id="{00000000-0008-0000-0600-0000F6000000}"/>
            </a:ext>
          </a:extLst>
        </xdr:cNvPr>
        <xdr:cNvSpPr/>
      </xdr:nvSpPr>
      <xdr:spPr>
        <a:xfrm>
          <a:off x="3746500" y="1649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131272</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530111" y="165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66523</xdr:rowOff>
    </xdr:from>
    <xdr:to>
      <xdr:col>15</xdr:col>
      <xdr:colOff>101600</xdr:colOff>
      <xdr:row>96</xdr:row>
      <xdr:rowOff>168123</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2857500" y="1652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159250</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641111" y="1661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17526</xdr:rowOff>
    </xdr:from>
    <xdr:to>
      <xdr:col>10</xdr:col>
      <xdr:colOff>165100</xdr:colOff>
      <xdr:row>96</xdr:row>
      <xdr:rowOff>119126</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1968500" y="1647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110253</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56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159944</xdr:rowOff>
    </xdr:from>
    <xdr:to>
      <xdr:col>6</xdr:col>
      <xdr:colOff>38100</xdr:colOff>
      <xdr:row>96</xdr:row>
      <xdr:rowOff>90094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1079500" y="1644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81221</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54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a:extLst>
            <a:ext uri="{FF2B5EF4-FFF2-40B4-BE49-F238E27FC236}">
              <a16:creationId xmlns:a16="http://schemas.microsoft.com/office/drawing/2014/main" id="{00000000-0008-0000-0600-0000FE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5" name="正方形/長方形 254">
          <a:extLst>
            <a:ext uri="{FF2B5EF4-FFF2-40B4-BE49-F238E27FC236}">
              <a16:creationId xmlns:a16="http://schemas.microsoft.com/office/drawing/2014/main" id="{00000000-0008-0000-0600-0000FF00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a:extLst>
            <a:ext uri="{FF2B5EF4-FFF2-40B4-BE49-F238E27FC236}">
              <a16:creationId xmlns:a16="http://schemas.microsoft.com/office/drawing/2014/main" id="{00000000-0008-0000-0600-00000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130331</xdr:rowOff>
    </xdr:from>
    <xdr:to>
      <xdr:col>54</xdr:col>
      <xdr:colOff>189865</xdr:colOff>
      <xdr:row>37</xdr:row>
      <xdr:rowOff>74118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flipV="1">
          <a:off x="10475595" y="5273831"/>
          <a:ext cx="1270" cy="1143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77945</xdr:rowOff>
    </xdr:from>
    <xdr:ext cx="599010" cy="259045"/>
    <xdr:sp macro="" textlink="">
      <xdr:nvSpPr>
        <xdr:cNvPr id="279" name="補助費等最小値テキスト">
          <a:extLst>
            <a:ext uri="{FF2B5EF4-FFF2-40B4-BE49-F238E27FC236}">
              <a16:creationId xmlns:a16="http://schemas.microsoft.com/office/drawing/2014/main" id="{00000000-0008-0000-0600-000017010000}"/>
            </a:ext>
          </a:extLst>
        </xdr:cNvPr>
        <xdr:cNvSpPr txBox="1"/>
      </xdr:nvSpPr>
      <xdr:spPr>
        <a:xfrm>
          <a:off x="10528300" y="6421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74118</xdr:rowOff>
    </xdr:from>
    <xdr:to>
      <xdr:col>55</xdr:col>
      <xdr:colOff>88900</xdr:colOff>
      <xdr:row>37</xdr:row>
      <xdr:rowOff>74118</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6417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77008</xdr:rowOff>
    </xdr:from>
    <xdr:ext cx="599010" cy="259045"/>
    <xdr:sp macro="" textlink="">
      <xdr:nvSpPr>
        <xdr:cNvPr id="281" name="補助費等最大値テキスト">
          <a:extLst>
            <a:ext uri="{FF2B5EF4-FFF2-40B4-BE49-F238E27FC236}">
              <a16:creationId xmlns:a16="http://schemas.microsoft.com/office/drawing/2014/main" id="{00000000-0008-0000-0600-000019010000}"/>
            </a:ext>
          </a:extLst>
        </xdr:cNvPr>
        <xdr:cNvSpPr txBox="1"/>
      </xdr:nvSpPr>
      <xdr:spPr>
        <a:xfrm>
          <a:off x="10528300" y="5049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130331</xdr:rowOff>
    </xdr:from>
    <xdr:to>
      <xdr:col>55</xdr:col>
      <xdr:colOff>88900</xdr:colOff>
      <xdr:row>30</xdr:row>
      <xdr:rowOff>130331</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527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158247</xdr:rowOff>
    </xdr:from>
    <xdr:to>
      <xdr:col>55</xdr:col>
      <xdr:colOff>0</xdr:colOff>
      <xdr:row>36</xdr:row>
      <xdr:rowOff>143491</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9639300" y="5816097"/>
          <a:ext cx="838200" cy="49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148385</xdr:rowOff>
    </xdr:from>
    <xdr:ext cx="599010" cy="259045"/>
    <xdr:sp macro="" textlink="">
      <xdr:nvSpPr>
        <xdr:cNvPr id="284" name="補助費等平均値テキスト">
          <a:extLst>
            <a:ext uri="{FF2B5EF4-FFF2-40B4-BE49-F238E27FC236}">
              <a16:creationId xmlns:a16="http://schemas.microsoft.com/office/drawing/2014/main" id="{00000000-0008-0000-0600-00001C010000}"/>
            </a:ext>
          </a:extLst>
        </xdr:cNvPr>
        <xdr:cNvSpPr txBox="1"/>
      </xdr:nvSpPr>
      <xdr:spPr>
        <a:xfrm>
          <a:off x="10528300" y="59776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169958</xdr:rowOff>
    </xdr:from>
    <xdr:to>
      <xdr:col>55</xdr:col>
      <xdr:colOff>50800</xdr:colOff>
      <xdr:row>35</xdr:row>
      <xdr:rowOff>100108</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10426700" y="599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143491</xdr:rowOff>
    </xdr:from>
    <xdr:to>
      <xdr:col>50</xdr:col>
      <xdr:colOff>114300</xdr:colOff>
      <xdr:row>36</xdr:row>
      <xdr:rowOff>161120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8750300" y="6315691"/>
          <a:ext cx="889000" cy="17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146290</xdr:rowOff>
    </xdr:from>
    <xdr:to>
      <xdr:col>50</xdr:col>
      <xdr:colOff>165100</xdr:colOff>
      <xdr:row>38</xdr:row>
      <xdr:rowOff>76440</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9588500" y="64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67567</xdr:rowOff>
    </xdr:from>
    <xdr:ext cx="599010"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9339795" y="6582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128659</xdr:rowOff>
    </xdr:from>
    <xdr:to>
      <xdr:col>45</xdr:col>
      <xdr:colOff>177800</xdr:colOff>
      <xdr:row>36</xdr:row>
      <xdr:rowOff>161120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7861300" y="6300859"/>
          <a:ext cx="889000" cy="3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158417</xdr:rowOff>
    </xdr:from>
    <xdr:to>
      <xdr:col>46</xdr:col>
      <xdr:colOff>38100</xdr:colOff>
      <xdr:row>38</xdr:row>
      <xdr:rowOff>88567</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8699500" y="650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79694</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8450795" y="6594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128659</xdr:rowOff>
    </xdr:from>
    <xdr:to>
      <xdr:col>41</xdr:col>
      <xdr:colOff>50800</xdr:colOff>
      <xdr:row>36</xdr:row>
      <xdr:rowOff>154277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6972300" y="6300859"/>
          <a:ext cx="889000" cy="25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161263</xdr:rowOff>
    </xdr:from>
    <xdr:to>
      <xdr:col>41</xdr:col>
      <xdr:colOff>101600</xdr:colOff>
      <xdr:row>38</xdr:row>
      <xdr:rowOff>91413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7810500" y="650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82540</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7561795" y="6597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9153</xdr:rowOff>
    </xdr:from>
    <xdr:to>
      <xdr:col>36</xdr:col>
      <xdr:colOff>165100</xdr:colOff>
      <xdr:row>38</xdr:row>
      <xdr:rowOff>110753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6921500" y="652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101880</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6672795" y="6616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107447</xdr:rowOff>
    </xdr:from>
    <xdr:to>
      <xdr:col>55</xdr:col>
      <xdr:colOff>50800</xdr:colOff>
      <xdr:row>34</xdr:row>
      <xdr:rowOff>37597</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10426700" y="576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130324</xdr:rowOff>
    </xdr:from>
    <xdr:ext cx="599010" cy="259045"/>
    <xdr:sp macro="" textlink="">
      <xdr:nvSpPr>
        <xdr:cNvPr id="303" name="補助費等該当値テキスト">
          <a:extLst>
            <a:ext uri="{FF2B5EF4-FFF2-40B4-BE49-F238E27FC236}">
              <a16:creationId xmlns:a16="http://schemas.microsoft.com/office/drawing/2014/main" id="{00000000-0008-0000-0600-00002F010000}"/>
            </a:ext>
          </a:extLst>
        </xdr:cNvPr>
        <xdr:cNvSpPr txBox="1"/>
      </xdr:nvSpPr>
      <xdr:spPr>
        <a:xfrm>
          <a:off x="10528300" y="561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92691</xdr:rowOff>
    </xdr:from>
    <xdr:to>
      <xdr:col>50</xdr:col>
      <xdr:colOff>165100</xdr:colOff>
      <xdr:row>37</xdr:row>
      <xdr:rowOff>22841</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9588500" y="626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39368</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39795" y="6040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110320</xdr:rowOff>
    </xdr:from>
    <xdr:to>
      <xdr:col>46</xdr:col>
      <xdr:colOff>38100</xdr:colOff>
      <xdr:row>37</xdr:row>
      <xdr:rowOff>40470</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8699500" y="628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56997</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50795" y="6057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77859</xdr:rowOff>
    </xdr:from>
    <xdr:to>
      <xdr:col>41</xdr:col>
      <xdr:colOff>101600</xdr:colOff>
      <xdr:row>37</xdr:row>
      <xdr:rowOff>8009</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7810500" y="625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24536</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61795" y="6025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103477</xdr:rowOff>
    </xdr:from>
    <xdr:to>
      <xdr:col>36</xdr:col>
      <xdr:colOff>165100</xdr:colOff>
      <xdr:row>37</xdr:row>
      <xdr:rowOff>33627</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6921500" y="627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50154</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672795" y="6050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12743</xdr:rowOff>
    </xdr:from>
    <xdr:to>
      <xdr:col>54</xdr:col>
      <xdr:colOff>189865</xdr:colOff>
      <xdr:row>59</xdr:row>
      <xdr:rowOff>47677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756693"/>
          <a:ext cx="1270" cy="1406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51504</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16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47677</xdr:rowOff>
    </xdr:from>
    <xdr:to>
      <xdr:col>55</xdr:col>
      <xdr:colOff>88900</xdr:colOff>
      <xdr:row>59</xdr:row>
      <xdr:rowOff>47677</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16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130870</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531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12743</xdr:rowOff>
    </xdr:from>
    <xdr:to>
      <xdr:col>55</xdr:col>
      <xdr:colOff>88900</xdr:colOff>
      <xdr:row>51</xdr:row>
      <xdr:rowOff>12743</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756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33462</xdr:rowOff>
    </xdr:from>
    <xdr:to>
      <xdr:col>55</xdr:col>
      <xdr:colOff>0</xdr:colOff>
      <xdr:row>57</xdr:row>
      <xdr:rowOff>77227</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9639300" y="9634662"/>
          <a:ext cx="838200" cy="215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42518</xdr:rowOff>
    </xdr:from>
    <xdr:ext cx="599010"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8151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64091</xdr:rowOff>
    </xdr:from>
    <xdr:to>
      <xdr:col>55</xdr:col>
      <xdr:colOff>50800</xdr:colOff>
      <xdr:row>57</xdr:row>
      <xdr:rowOff>165691</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83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95355</xdr:rowOff>
    </xdr:from>
    <xdr:to>
      <xdr:col>50</xdr:col>
      <xdr:colOff>114300</xdr:colOff>
      <xdr:row>56</xdr:row>
      <xdr:rowOff>33462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8750300" y="9525105"/>
          <a:ext cx="889000" cy="109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80288</xdr:rowOff>
    </xdr:from>
    <xdr:to>
      <xdr:col>50</xdr:col>
      <xdr:colOff>165100</xdr:colOff>
      <xdr:row>58</xdr:row>
      <xdr:rowOff>10438</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85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1565</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39795" y="994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60815</xdr:rowOff>
    </xdr:from>
    <xdr:to>
      <xdr:col>45</xdr:col>
      <xdr:colOff>177800</xdr:colOff>
      <xdr:row>55</xdr:row>
      <xdr:rowOff>95355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7861300" y="9490565"/>
          <a:ext cx="889000" cy="34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117480</xdr:rowOff>
    </xdr:from>
    <xdr:to>
      <xdr:col>46</xdr:col>
      <xdr:colOff>38100</xdr:colOff>
      <xdr:row>58</xdr:row>
      <xdr:rowOff>47630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89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38757</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50795" y="9982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60815</xdr:rowOff>
    </xdr:from>
    <xdr:to>
      <xdr:col>41</xdr:col>
      <xdr:colOff>50800</xdr:colOff>
      <xdr:row>57</xdr:row>
      <xdr:rowOff>24050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6972300" y="9490565"/>
          <a:ext cx="889000" cy="30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59721</xdr:rowOff>
    </xdr:from>
    <xdr:to>
      <xdr:col>41</xdr:col>
      <xdr:colOff>101600</xdr:colOff>
      <xdr:row>57</xdr:row>
      <xdr:rowOff>161321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83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152448</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61795" y="9925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115241</xdr:rowOff>
    </xdr:from>
    <xdr:to>
      <xdr:col>36</xdr:col>
      <xdr:colOff>165100</xdr:colOff>
      <xdr:row>58</xdr:row>
      <xdr:rowOff>45391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88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36518</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672795" y="998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26427</xdr:rowOff>
    </xdr:from>
    <xdr:to>
      <xdr:col>55</xdr:col>
      <xdr:colOff>50800</xdr:colOff>
      <xdr:row>57</xdr:row>
      <xdr:rowOff>128027</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79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49304</xdr:rowOff>
    </xdr:from>
    <xdr:ext cx="599010"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650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154112</xdr:rowOff>
    </xdr:from>
    <xdr:to>
      <xdr:col>50</xdr:col>
      <xdr:colOff>165100</xdr:colOff>
      <xdr:row>56</xdr:row>
      <xdr:rowOff>84262</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58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100789</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39795" y="9359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44555</xdr:rowOff>
    </xdr:from>
    <xdr:to>
      <xdr:col>46</xdr:col>
      <xdr:colOff>38100</xdr:colOff>
      <xdr:row>55</xdr:row>
      <xdr:rowOff>146155</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47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162682</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50795" y="9249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10015</xdr:rowOff>
    </xdr:from>
    <xdr:to>
      <xdr:col>41</xdr:col>
      <xdr:colOff>101600</xdr:colOff>
      <xdr:row>55</xdr:row>
      <xdr:rowOff>111615</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43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128142</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61795" y="9214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144700</xdr:rowOff>
    </xdr:from>
    <xdr:to>
      <xdr:col>36</xdr:col>
      <xdr:colOff>165100</xdr:colOff>
      <xdr:row>57</xdr:row>
      <xdr:rowOff>74850</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74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91377</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672795" y="9521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106370</xdr:rowOff>
    </xdr:from>
    <xdr:to>
      <xdr:col>54</xdr:col>
      <xdr:colOff>189865</xdr:colOff>
      <xdr:row>78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flipV="1">
          <a:off x="10475595" y="12107870"/>
          <a:ext cx="1270" cy="129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1" name="普通建設事業費 （ うち新規整備　）最小値テキスト">
          <a:extLst>
            <a:ext uri="{FF2B5EF4-FFF2-40B4-BE49-F238E27FC236}">
              <a16:creationId xmlns:a16="http://schemas.microsoft.com/office/drawing/2014/main" id="{00000000-0008-0000-0600-000087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53047</xdr:rowOff>
    </xdr:from>
    <xdr:ext cx="599010" cy="259045"/>
    <xdr:sp macro="" textlink="">
      <xdr:nvSpPr>
        <xdr:cNvPr id="393" name="普通建設事業費 （ うち新規整備　）最大値テキスト">
          <a:extLst>
            <a:ext uri="{FF2B5EF4-FFF2-40B4-BE49-F238E27FC236}">
              <a16:creationId xmlns:a16="http://schemas.microsoft.com/office/drawing/2014/main" id="{00000000-0008-0000-0600-000089010000}"/>
            </a:ext>
          </a:extLst>
        </xdr:cNvPr>
        <xdr:cNvSpPr txBox="1"/>
      </xdr:nvSpPr>
      <xdr:spPr>
        <a:xfrm>
          <a:off x="10528300" y="11883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106370</xdr:rowOff>
    </xdr:from>
    <xdr:to>
      <xdr:col>55</xdr:col>
      <xdr:colOff>88900</xdr:colOff>
      <xdr:row>70</xdr:row>
      <xdr:rowOff>106370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210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48900</xdr:rowOff>
    </xdr:from>
    <xdr:to>
      <xdr:col>55</xdr:col>
      <xdr:colOff>0</xdr:colOff>
      <xdr:row>75</xdr:row>
      <xdr:rowOff>127905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9639300" y="12907650"/>
          <a:ext cx="838200" cy="79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31083</xdr:rowOff>
    </xdr:from>
    <xdr:ext cx="534377" cy="259045"/>
    <xdr:sp macro="" textlink="">
      <xdr:nvSpPr>
        <xdr:cNvPr id="396" name="普通建設事業費 （ うち新規整備　）平均値テキスト">
          <a:extLst>
            <a:ext uri="{FF2B5EF4-FFF2-40B4-BE49-F238E27FC236}">
              <a16:creationId xmlns:a16="http://schemas.microsoft.com/office/drawing/2014/main" id="{00000000-0008-0000-0600-00008C010000}"/>
            </a:ext>
          </a:extLst>
        </xdr:cNvPr>
        <xdr:cNvSpPr txBox="1"/>
      </xdr:nvSpPr>
      <xdr:spPr>
        <a:xfrm>
          <a:off x="10528300" y="13061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52656</xdr:rowOff>
    </xdr:from>
    <xdr:to>
      <xdr:col>55</xdr:col>
      <xdr:colOff>50800</xdr:colOff>
      <xdr:row>76</xdr:row>
      <xdr:rowOff>154256</xdr:rowOff>
    </xdr:to>
    <xdr:sp macro="" textlink="">
      <xdr:nvSpPr>
        <xdr:cNvPr id="397" name="フローチャート: 判断 396">
          <a:extLst>
            <a:ext uri="{FF2B5EF4-FFF2-40B4-BE49-F238E27FC236}">
              <a16:creationId xmlns:a16="http://schemas.microsoft.com/office/drawing/2014/main" id="{00000000-0008-0000-0600-00008D010000}"/>
            </a:ext>
          </a:extLst>
        </xdr:cNvPr>
        <xdr:cNvSpPr/>
      </xdr:nvSpPr>
      <xdr:spPr>
        <a:xfrm>
          <a:off x="10426700" y="1308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431</xdr:rowOff>
    </xdr:from>
    <xdr:to>
      <xdr:col>50</xdr:col>
      <xdr:colOff>114300</xdr:colOff>
      <xdr:row>75</xdr:row>
      <xdr:rowOff>48900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8750300" y="12859181"/>
          <a:ext cx="889000" cy="48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68726</xdr:rowOff>
    </xdr:from>
    <xdr:to>
      <xdr:col>50</xdr:col>
      <xdr:colOff>165100</xdr:colOff>
      <xdr:row>76</xdr:row>
      <xdr:rowOff>170326</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9588500" y="130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161453</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9372111" y="1319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98427</xdr:rowOff>
    </xdr:from>
    <xdr:to>
      <xdr:col>45</xdr:col>
      <xdr:colOff>177800</xdr:colOff>
      <xdr:row>75</xdr:row>
      <xdr:rowOff>431</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7861300" y="12785727"/>
          <a:ext cx="889000" cy="7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91312</xdr:rowOff>
    </xdr:from>
    <xdr:to>
      <xdr:col>46</xdr:col>
      <xdr:colOff>38100</xdr:colOff>
      <xdr:row>77</xdr:row>
      <xdr:rowOff>21462</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8699500" y="131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12589</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8483111" y="1321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98427</xdr:rowOff>
    </xdr:from>
    <xdr:to>
      <xdr:col>41</xdr:col>
      <xdr:colOff>50800</xdr:colOff>
      <xdr:row>76</xdr:row>
      <xdr:rowOff>152741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6972300" y="12785727"/>
          <a:ext cx="889000" cy="39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96798</xdr:rowOff>
    </xdr:from>
    <xdr:to>
      <xdr:col>41</xdr:col>
      <xdr:colOff>101600</xdr:colOff>
      <xdr:row>76</xdr:row>
      <xdr:rowOff>26947</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7810500" y="129555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18076</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7594111" y="1304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3918</xdr:rowOff>
    </xdr:from>
    <xdr:to>
      <xdr:col>36</xdr:col>
      <xdr:colOff>165100</xdr:colOff>
      <xdr:row>76</xdr:row>
      <xdr:rowOff>105518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6921500" y="13034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122045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6705111" y="1280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77105</xdr:rowOff>
    </xdr:from>
    <xdr:to>
      <xdr:col>55</xdr:col>
      <xdr:colOff>50800</xdr:colOff>
      <xdr:row>76</xdr:row>
      <xdr:rowOff>7255</xdr:rowOff>
    </xdr:to>
    <xdr:sp macro="" textlink="">
      <xdr:nvSpPr>
        <xdr:cNvPr id="414" name="楕円 413">
          <a:extLst>
            <a:ext uri="{FF2B5EF4-FFF2-40B4-BE49-F238E27FC236}">
              <a16:creationId xmlns:a16="http://schemas.microsoft.com/office/drawing/2014/main" id="{00000000-0008-0000-0600-00009E010000}"/>
            </a:ext>
          </a:extLst>
        </xdr:cNvPr>
        <xdr:cNvSpPr/>
      </xdr:nvSpPr>
      <xdr:spPr>
        <a:xfrm>
          <a:off x="10426700" y="1293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99982</xdr:rowOff>
    </xdr:from>
    <xdr:ext cx="534377" cy="259045"/>
    <xdr:sp macro="" textlink="">
      <xdr:nvSpPr>
        <xdr:cNvPr id="415" name="普通建設事業費 （ うち新規整備　）該当値テキスト">
          <a:extLst>
            <a:ext uri="{FF2B5EF4-FFF2-40B4-BE49-F238E27FC236}">
              <a16:creationId xmlns:a16="http://schemas.microsoft.com/office/drawing/2014/main" id="{00000000-0008-0000-0600-00009F010000}"/>
            </a:ext>
          </a:extLst>
        </xdr:cNvPr>
        <xdr:cNvSpPr txBox="1"/>
      </xdr:nvSpPr>
      <xdr:spPr>
        <a:xfrm>
          <a:off x="10528300" y="12787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169550</xdr:rowOff>
    </xdr:from>
    <xdr:to>
      <xdr:col>50</xdr:col>
      <xdr:colOff>165100</xdr:colOff>
      <xdr:row>75</xdr:row>
      <xdr:rowOff>99700</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9588500" y="1285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116227</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2632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121081</xdr:rowOff>
    </xdr:from>
    <xdr:to>
      <xdr:col>46</xdr:col>
      <xdr:colOff>38100</xdr:colOff>
      <xdr:row>75</xdr:row>
      <xdr:rowOff>51231</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8699500" y="1280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67758</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258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47627</xdr:rowOff>
    </xdr:from>
    <xdr:to>
      <xdr:col>41</xdr:col>
      <xdr:colOff>101600</xdr:colOff>
      <xdr:row>74</xdr:row>
      <xdr:rowOff>149227</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7810500" y="1273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72</xdr:row>
      <xdr:rowOff>165754</xdr:rowOff>
    </xdr:from>
    <xdr:ext cx="59901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61795" y="12510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101941</xdr:rowOff>
    </xdr:from>
    <xdr:to>
      <xdr:col>36</xdr:col>
      <xdr:colOff>165100</xdr:colOff>
      <xdr:row>77</xdr:row>
      <xdr:rowOff>32091</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6921500" y="1313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23218</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322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12261</xdr:rowOff>
    </xdr:from>
    <xdr:to>
      <xdr:col>54</xdr:col>
      <xdr:colOff>189865</xdr:colOff>
      <xdr:row>99</xdr:row>
      <xdr:rowOff>28533</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614211"/>
          <a:ext cx="1270" cy="1387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32360</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700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28533</xdr:rowOff>
    </xdr:from>
    <xdr:to>
      <xdr:col>55</xdr:col>
      <xdr:colOff>88900</xdr:colOff>
      <xdr:row>99</xdr:row>
      <xdr:rowOff>28533</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700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130388</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38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12261</xdr:rowOff>
    </xdr:from>
    <xdr:to>
      <xdr:col>55</xdr:col>
      <xdr:colOff>88900</xdr:colOff>
      <xdr:row>91</xdr:row>
      <xdr:rowOff>12261</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61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145825</xdr:rowOff>
    </xdr:from>
    <xdr:to>
      <xdr:col>55</xdr:col>
      <xdr:colOff>0</xdr:colOff>
      <xdr:row>98</xdr:row>
      <xdr:rowOff>25102</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9639300" y="16605025"/>
          <a:ext cx="838200" cy="22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123789</xdr:rowOff>
    </xdr:from>
    <xdr:ext cx="599010"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5829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100912</xdr:rowOff>
    </xdr:from>
    <xdr:to>
      <xdr:col>55</xdr:col>
      <xdr:colOff>50800</xdr:colOff>
      <xdr:row>98</xdr:row>
      <xdr:rowOff>31062</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73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145825</xdr:rowOff>
    </xdr:from>
    <xdr:to>
      <xdr:col>50</xdr:col>
      <xdr:colOff>114300</xdr:colOff>
      <xdr:row>97</xdr:row>
      <xdr:rowOff>19517</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8750300" y="16605025"/>
          <a:ext cx="889000" cy="4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121796</xdr:rowOff>
    </xdr:from>
    <xdr:to>
      <xdr:col>50</xdr:col>
      <xdr:colOff>165100</xdr:colOff>
      <xdr:row>98</xdr:row>
      <xdr:rowOff>51946</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75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43073</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39795" y="16845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19517</xdr:rowOff>
    </xdr:from>
    <xdr:to>
      <xdr:col>45</xdr:col>
      <xdr:colOff>177800</xdr:colOff>
      <xdr:row>97</xdr:row>
      <xdr:rowOff>27775</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7861300" y="16650167"/>
          <a:ext cx="889000" cy="8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148523</xdr:rowOff>
    </xdr:from>
    <xdr:to>
      <xdr:col>46</xdr:col>
      <xdr:colOff>38100</xdr:colOff>
      <xdr:row>98</xdr:row>
      <xdr:rowOff>78673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77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69800</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83111" y="1687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27775</xdr:rowOff>
    </xdr:from>
    <xdr:to>
      <xdr:col>41</xdr:col>
      <xdr:colOff>50800</xdr:colOff>
      <xdr:row>97</xdr:row>
      <xdr:rowOff>78386</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6972300" y="16658425"/>
          <a:ext cx="889000" cy="50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149104</xdr:rowOff>
    </xdr:from>
    <xdr:to>
      <xdr:col>41</xdr:col>
      <xdr:colOff>101600</xdr:colOff>
      <xdr:row>98</xdr:row>
      <xdr:rowOff>79254</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77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70381</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94111" y="1687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6316</xdr:rowOff>
    </xdr:from>
    <xdr:to>
      <xdr:col>36</xdr:col>
      <xdr:colOff>165100</xdr:colOff>
      <xdr:row>98</xdr:row>
      <xdr:rowOff>107916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921500" y="16808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99043</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05111" y="16901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145752</xdr:rowOff>
    </xdr:from>
    <xdr:to>
      <xdr:col>55</xdr:col>
      <xdr:colOff>50800</xdr:colOff>
      <xdr:row>98</xdr:row>
      <xdr:rowOff>75902</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0426700" y="1677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124179</xdr:rowOff>
    </xdr:from>
    <xdr:ext cx="599010"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754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95025</xdr:rowOff>
    </xdr:from>
    <xdr:to>
      <xdr:col>50</xdr:col>
      <xdr:colOff>165100</xdr:colOff>
      <xdr:row>97</xdr:row>
      <xdr:rowOff>25175</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588500" y="1655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41702</xdr:rowOff>
    </xdr:from>
    <xdr:ext cx="59901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39795" y="16329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140167</xdr:rowOff>
    </xdr:from>
    <xdr:to>
      <xdr:col>46</xdr:col>
      <xdr:colOff>38100</xdr:colOff>
      <xdr:row>97</xdr:row>
      <xdr:rowOff>70317</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699500" y="1659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86844</xdr:rowOff>
    </xdr:from>
    <xdr:ext cx="59901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50795" y="16374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148425</xdr:rowOff>
    </xdr:from>
    <xdr:to>
      <xdr:col>41</xdr:col>
      <xdr:colOff>101600</xdr:colOff>
      <xdr:row>97</xdr:row>
      <xdr:rowOff>78575</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810500" y="1660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95102</xdr:rowOff>
    </xdr:from>
    <xdr:ext cx="59901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61795" y="16382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27586</xdr:rowOff>
    </xdr:from>
    <xdr:to>
      <xdr:col>36</xdr:col>
      <xdr:colOff>165100</xdr:colOff>
      <xdr:row>97</xdr:row>
      <xdr:rowOff>129186</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921500" y="1665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145713</xdr:rowOff>
    </xdr:from>
    <xdr:ext cx="59901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672795" y="16433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52181</xdr:rowOff>
    </xdr:from>
    <xdr:to>
      <xdr:col>85</xdr:col>
      <xdr:colOff>126364</xdr:colOff>
      <xdr:row>38</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flipV="1">
          <a:off x="16317595" y="5367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1" name="災害復旧事業費最小値テキスト">
          <a:extLst>
            <a:ext uri="{FF2B5EF4-FFF2-40B4-BE49-F238E27FC236}">
              <a16:creationId xmlns:a16="http://schemas.microsoft.com/office/drawing/2014/main" id="{00000000-0008-0000-0600-0000F5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170308</xdr:rowOff>
    </xdr:from>
    <xdr:ext cx="599010" cy="259045"/>
    <xdr:sp macro="" textlink="">
      <xdr:nvSpPr>
        <xdr:cNvPr id="503" name="災害復旧事業費最大値テキスト">
          <a:extLst>
            <a:ext uri="{FF2B5EF4-FFF2-40B4-BE49-F238E27FC236}">
              <a16:creationId xmlns:a16="http://schemas.microsoft.com/office/drawing/2014/main" id="{00000000-0008-0000-0600-0000F7010000}"/>
            </a:ext>
          </a:extLst>
        </xdr:cNvPr>
        <xdr:cNvSpPr txBox="1"/>
      </xdr:nvSpPr>
      <xdr:spPr>
        <a:xfrm>
          <a:off x="16370300" y="514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52181</xdr:rowOff>
    </xdr:from>
    <xdr:to>
      <xdr:col>86</xdr:col>
      <xdr:colOff>25400</xdr:colOff>
      <xdr:row>31</xdr:row>
      <xdr:rowOff>52181</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6230600" y="536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25337</xdr:rowOff>
    </xdr:from>
    <xdr:to>
      <xdr:col>85</xdr:col>
      <xdr:colOff>127000</xdr:colOff>
      <xdr:row>38</xdr:row>
      <xdr:rowOff>25395</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5481300" y="6540437"/>
          <a:ext cx="838200" cy="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63771</xdr:rowOff>
    </xdr:from>
    <xdr:ext cx="534377" cy="259045"/>
    <xdr:sp macro="" textlink="">
      <xdr:nvSpPr>
        <xdr:cNvPr id="506" name="災害復旧事業費平均値テキスト">
          <a:extLst>
            <a:ext uri="{FF2B5EF4-FFF2-40B4-BE49-F238E27FC236}">
              <a16:creationId xmlns:a16="http://schemas.microsoft.com/office/drawing/2014/main" id="{00000000-0008-0000-0600-0000FA010000}"/>
            </a:ext>
          </a:extLst>
        </xdr:cNvPr>
        <xdr:cNvSpPr txBox="1"/>
      </xdr:nvSpPr>
      <xdr:spPr>
        <a:xfrm>
          <a:off x="16370300" y="62359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40894</xdr:rowOff>
    </xdr:from>
    <xdr:to>
      <xdr:col>85</xdr:col>
      <xdr:colOff>177800</xdr:colOff>
      <xdr:row>37</xdr:row>
      <xdr:rowOff>142494</xdr:rowOff>
    </xdr:to>
    <xdr:sp macro="" textlink="">
      <xdr:nvSpPr>
        <xdr:cNvPr id="507" name="フローチャート: 判断 506">
          <a:extLst>
            <a:ext uri="{FF2B5EF4-FFF2-40B4-BE49-F238E27FC236}">
              <a16:creationId xmlns:a16="http://schemas.microsoft.com/office/drawing/2014/main" id="{00000000-0008-0000-0600-0000FB010000}"/>
            </a:ext>
          </a:extLst>
        </xdr:cNvPr>
        <xdr:cNvSpPr/>
      </xdr:nvSpPr>
      <xdr:spPr>
        <a:xfrm>
          <a:off x="16268700" y="638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166594</xdr:rowOff>
    </xdr:from>
    <xdr:to>
      <xdr:col>81</xdr:col>
      <xdr:colOff>50800</xdr:colOff>
      <xdr:row>38</xdr:row>
      <xdr:rowOff>25337</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4592300" y="6510244"/>
          <a:ext cx="889000" cy="3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51798</xdr:rowOff>
    </xdr:from>
    <xdr:to>
      <xdr:col>81</xdr:col>
      <xdr:colOff>101600</xdr:colOff>
      <xdr:row>37</xdr:row>
      <xdr:rowOff>153398</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5430500" y="639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169925</xdr:rowOff>
    </xdr:from>
    <xdr:ext cx="534377"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5214111" y="617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32069</xdr:rowOff>
    </xdr:from>
    <xdr:to>
      <xdr:col>76</xdr:col>
      <xdr:colOff>114300</xdr:colOff>
      <xdr:row>37</xdr:row>
      <xdr:rowOff>166594</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3703300" y="6375719"/>
          <a:ext cx="889000" cy="134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55193</xdr:rowOff>
    </xdr:from>
    <xdr:to>
      <xdr:col>76</xdr:col>
      <xdr:colOff>165100</xdr:colOff>
      <xdr:row>37</xdr:row>
      <xdr:rowOff>156793</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4541500" y="639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1870</xdr:rowOff>
    </xdr:from>
    <xdr:ext cx="534377"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4325111" y="617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32069</xdr:rowOff>
    </xdr:from>
    <xdr:to>
      <xdr:col>71</xdr:col>
      <xdr:colOff>177800</xdr:colOff>
      <xdr:row>37</xdr:row>
      <xdr:rowOff>100644</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2814300" y="6375719"/>
          <a:ext cx="889000" cy="6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55930</xdr:rowOff>
    </xdr:from>
    <xdr:to>
      <xdr:col>72</xdr:col>
      <xdr:colOff>38100</xdr:colOff>
      <xdr:row>37</xdr:row>
      <xdr:rowOff>157530</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3652500" y="63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148657</xdr:rowOff>
    </xdr:from>
    <xdr:ext cx="534377"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3436111" y="649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73841</xdr:rowOff>
    </xdr:from>
    <xdr:to>
      <xdr:col>67</xdr:col>
      <xdr:colOff>101600</xdr:colOff>
      <xdr:row>38</xdr:row>
      <xdr:rowOff>3990</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2763500" y="64174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166568</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2547111" y="651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146044</xdr:rowOff>
    </xdr:from>
    <xdr:to>
      <xdr:col>85</xdr:col>
      <xdr:colOff>177800</xdr:colOff>
      <xdr:row>38</xdr:row>
      <xdr:rowOff>76194</xdr:rowOff>
    </xdr:to>
    <xdr:sp macro="" textlink="">
      <xdr:nvSpPr>
        <xdr:cNvPr id="524" name="楕円 523">
          <a:extLst>
            <a:ext uri="{FF2B5EF4-FFF2-40B4-BE49-F238E27FC236}">
              <a16:creationId xmlns:a16="http://schemas.microsoft.com/office/drawing/2014/main" id="{00000000-0008-0000-0600-00000C020000}"/>
            </a:ext>
          </a:extLst>
        </xdr:cNvPr>
        <xdr:cNvSpPr/>
      </xdr:nvSpPr>
      <xdr:spPr>
        <a:xfrm>
          <a:off x="16268700" y="648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60971</xdr:rowOff>
    </xdr:from>
    <xdr:ext cx="249299" cy="259045"/>
    <xdr:sp macro="" textlink="">
      <xdr:nvSpPr>
        <xdr:cNvPr id="525" name="災害復旧事業費該当値テキスト">
          <a:extLst>
            <a:ext uri="{FF2B5EF4-FFF2-40B4-BE49-F238E27FC236}">
              <a16:creationId xmlns:a16="http://schemas.microsoft.com/office/drawing/2014/main" id="{00000000-0008-0000-0600-00000D020000}"/>
            </a:ext>
          </a:extLst>
        </xdr:cNvPr>
        <xdr:cNvSpPr txBox="1"/>
      </xdr:nvSpPr>
      <xdr:spPr>
        <a:xfrm>
          <a:off x="16370300" y="6404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145987</xdr:rowOff>
    </xdr:from>
    <xdr:to>
      <xdr:col>81</xdr:col>
      <xdr:colOff>101600</xdr:colOff>
      <xdr:row>38</xdr:row>
      <xdr:rowOff>76137</xdr:rowOff>
    </xdr:to>
    <xdr:sp macro="" textlink="">
      <xdr:nvSpPr>
        <xdr:cNvPr id="526" name="楕円 525">
          <a:extLst>
            <a:ext uri="{FF2B5EF4-FFF2-40B4-BE49-F238E27FC236}">
              <a16:creationId xmlns:a16="http://schemas.microsoft.com/office/drawing/2014/main" id="{00000000-0008-0000-0600-00000E020000}"/>
            </a:ext>
          </a:extLst>
        </xdr:cNvPr>
        <xdr:cNvSpPr/>
      </xdr:nvSpPr>
      <xdr:spPr>
        <a:xfrm>
          <a:off x="15430500" y="648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38</xdr:row>
      <xdr:rowOff>67264</xdr:rowOff>
    </xdr:from>
    <xdr:ext cx="313932"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324333" y="65823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115795</xdr:rowOff>
    </xdr:from>
    <xdr:to>
      <xdr:col>76</xdr:col>
      <xdr:colOff>165100</xdr:colOff>
      <xdr:row>38</xdr:row>
      <xdr:rowOff>45944</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4541500" y="645944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37071</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552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152719</xdr:rowOff>
    </xdr:from>
    <xdr:to>
      <xdr:col>72</xdr:col>
      <xdr:colOff>38100</xdr:colOff>
      <xdr:row>37</xdr:row>
      <xdr:rowOff>82869</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3652500" y="632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99396</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36111" y="6100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49844</xdr:rowOff>
    </xdr:from>
    <xdr:to>
      <xdr:col>67</xdr:col>
      <xdr:colOff>101600</xdr:colOff>
      <xdr:row>37</xdr:row>
      <xdr:rowOff>151444</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2763500" y="639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167971</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47111" y="616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157988</xdr:rowOff>
    </xdr:from>
    <xdr:to>
      <xdr:col>85</xdr:col>
      <xdr:colOff>126364</xdr:colOff>
      <xdr:row>58</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flipV="1">
          <a:off x="16317595" y="8901938"/>
          <a:ext cx="1269"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11447</xdr:rowOff>
    </xdr:from>
    <xdr:ext cx="249299" cy="259045"/>
    <xdr:sp macro="" textlink="">
      <xdr:nvSpPr>
        <xdr:cNvPr id="556" name="失業対策事業費最小値テキスト">
          <a:extLst>
            <a:ext uri="{FF2B5EF4-FFF2-40B4-BE49-F238E27FC236}">
              <a16:creationId xmlns:a16="http://schemas.microsoft.com/office/drawing/2014/main" id="{00000000-0008-0000-0600-00002C020000}"/>
            </a:ext>
          </a:extLst>
        </xdr:cNvPr>
        <xdr:cNvSpPr txBox="1"/>
      </xdr:nvSpPr>
      <xdr:spPr>
        <a:xfrm>
          <a:off x="16370300" y="10126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104665</xdr:rowOff>
    </xdr:from>
    <xdr:ext cx="378565" cy="259045"/>
    <xdr:sp macro="" textlink="">
      <xdr:nvSpPr>
        <xdr:cNvPr id="558" name="失業対策事業費最大値テキスト">
          <a:extLst>
            <a:ext uri="{FF2B5EF4-FFF2-40B4-BE49-F238E27FC236}">
              <a16:creationId xmlns:a16="http://schemas.microsoft.com/office/drawing/2014/main" id="{00000000-0008-0000-0600-00002E020000}"/>
            </a:ext>
          </a:extLst>
        </xdr:cNvPr>
        <xdr:cNvSpPr txBox="1"/>
      </xdr:nvSpPr>
      <xdr:spPr>
        <a:xfrm>
          <a:off x="16370300" y="8677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157988</xdr:rowOff>
    </xdr:from>
    <xdr:to>
      <xdr:col>86</xdr:col>
      <xdr:colOff>25400</xdr:colOff>
      <xdr:row>51</xdr:row>
      <xdr:rowOff>157988</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8901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100347</xdr:rowOff>
    </xdr:from>
    <xdr:ext cx="249299" cy="259045"/>
    <xdr:sp macro="" textlink="">
      <xdr:nvSpPr>
        <xdr:cNvPr id="561" name="失業対策事業費平均値テキスト">
          <a:extLst>
            <a:ext uri="{FF2B5EF4-FFF2-40B4-BE49-F238E27FC236}">
              <a16:creationId xmlns:a16="http://schemas.microsoft.com/office/drawing/2014/main" id="{00000000-0008-0000-0600-000031020000}"/>
            </a:ext>
          </a:extLst>
        </xdr:cNvPr>
        <xdr:cNvSpPr txBox="1"/>
      </xdr:nvSpPr>
      <xdr:spPr>
        <a:xfrm>
          <a:off x="16370300" y="98729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77470</xdr:rowOff>
    </xdr:from>
    <xdr:to>
      <xdr:col>85</xdr:col>
      <xdr:colOff>177800</xdr:colOff>
      <xdr:row>59</xdr:row>
      <xdr:rowOff>7620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62687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75184</xdr:rowOff>
    </xdr:from>
    <xdr:to>
      <xdr:col>81</xdr:col>
      <xdr:colOff>101600</xdr:colOff>
      <xdr:row>59</xdr:row>
      <xdr:rowOff>5334</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54305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21861</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56650" y="9794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72898</xdr:rowOff>
    </xdr:from>
    <xdr:to>
      <xdr:col>76</xdr:col>
      <xdr:colOff>165100</xdr:colOff>
      <xdr:row>59</xdr:row>
      <xdr:rowOff>3048</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4541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19575</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36322</xdr:rowOff>
    </xdr:from>
    <xdr:to>
      <xdr:col>72</xdr:col>
      <xdr:colOff>38100</xdr:colOff>
      <xdr:row>58</xdr:row>
      <xdr:rowOff>137922</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3652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154449</xdr:rowOff>
    </xdr:from>
    <xdr:ext cx="313932"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46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47752</xdr:rowOff>
    </xdr:from>
    <xdr:to>
      <xdr:col>67</xdr:col>
      <xdr:colOff>101600</xdr:colOff>
      <xdr:row>58</xdr:row>
      <xdr:rowOff>149352</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2763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165879</xdr:rowOff>
    </xdr:from>
    <xdr:ext cx="313932"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57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55897</xdr:rowOff>
    </xdr:from>
    <xdr:ext cx="249299" cy="259045"/>
    <xdr:sp macro="" textlink="">
      <xdr:nvSpPr>
        <xdr:cNvPr id="580" name="失業対策事業費該当値テキスト">
          <a:extLst>
            <a:ext uri="{FF2B5EF4-FFF2-40B4-BE49-F238E27FC236}">
              <a16:creationId xmlns:a16="http://schemas.microsoft.com/office/drawing/2014/main" id="{00000000-0008-0000-0600-000044020000}"/>
            </a:ext>
          </a:extLst>
        </xdr:cNvPr>
        <xdr:cNvSpPr txBox="1"/>
      </xdr:nvSpPr>
      <xdr:spPr>
        <a:xfrm>
          <a:off x="16370300" y="9999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7" name="公債費グラフ枠">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85390</xdr:rowOff>
    </xdr:from>
    <xdr:to>
      <xdr:col>85</xdr:col>
      <xdr:colOff>126364</xdr:colOff>
      <xdr:row>78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flipV="1">
          <a:off x="16317595" y="12086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09" name="公債費最小値テキスト">
          <a:extLst>
            <a:ext uri="{FF2B5EF4-FFF2-40B4-BE49-F238E27FC236}">
              <a16:creationId xmlns:a16="http://schemas.microsoft.com/office/drawing/2014/main" id="{00000000-0008-0000-0600-000061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32067</xdr:rowOff>
    </xdr:from>
    <xdr:ext cx="599010" cy="259045"/>
    <xdr:sp macro="" textlink="">
      <xdr:nvSpPr>
        <xdr:cNvPr id="611" name="公債費最大値テキスト">
          <a:extLst>
            <a:ext uri="{FF2B5EF4-FFF2-40B4-BE49-F238E27FC236}">
              <a16:creationId xmlns:a16="http://schemas.microsoft.com/office/drawing/2014/main" id="{00000000-0008-0000-0600-000063020000}"/>
            </a:ext>
          </a:extLst>
        </xdr:cNvPr>
        <xdr:cNvSpPr txBox="1"/>
      </xdr:nvSpPr>
      <xdr:spPr>
        <a:xfrm>
          <a:off x="16370300" y="11862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85390</xdr:rowOff>
    </xdr:from>
    <xdr:to>
      <xdr:col>86</xdr:col>
      <xdr:colOff>25400</xdr:colOff>
      <xdr:row>70</xdr:row>
      <xdr:rowOff>85390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2086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162457</xdr:rowOff>
    </xdr:from>
    <xdr:to>
      <xdr:col>85</xdr:col>
      <xdr:colOff>127000</xdr:colOff>
      <xdr:row>72</xdr:row>
      <xdr:rowOff>60799</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5481300" y="12335407"/>
          <a:ext cx="838200" cy="6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3605</xdr:rowOff>
    </xdr:from>
    <xdr:ext cx="599010" cy="259045"/>
    <xdr:sp macro="" textlink="">
      <xdr:nvSpPr>
        <xdr:cNvPr id="614" name="公債費平均値テキスト">
          <a:extLst>
            <a:ext uri="{FF2B5EF4-FFF2-40B4-BE49-F238E27FC236}">
              <a16:creationId xmlns:a16="http://schemas.microsoft.com/office/drawing/2014/main" id="{00000000-0008-0000-0600-000066020000}"/>
            </a:ext>
          </a:extLst>
        </xdr:cNvPr>
        <xdr:cNvSpPr txBox="1"/>
      </xdr:nvSpPr>
      <xdr:spPr>
        <a:xfrm>
          <a:off x="16370300" y="12690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25178</xdr:rowOff>
    </xdr:from>
    <xdr:to>
      <xdr:col>85</xdr:col>
      <xdr:colOff>177800</xdr:colOff>
      <xdr:row>74</xdr:row>
      <xdr:rowOff>126778</xdr:rowOff>
    </xdr:to>
    <xdr:sp macro="" textlink="">
      <xdr:nvSpPr>
        <xdr:cNvPr id="615" name="フローチャート: 判断 614">
          <a:extLst>
            <a:ext uri="{FF2B5EF4-FFF2-40B4-BE49-F238E27FC236}">
              <a16:creationId xmlns:a16="http://schemas.microsoft.com/office/drawing/2014/main" id="{00000000-0008-0000-0600-000067020000}"/>
            </a:ext>
          </a:extLst>
        </xdr:cNvPr>
        <xdr:cNvSpPr/>
      </xdr:nvSpPr>
      <xdr:spPr>
        <a:xfrm>
          <a:off x="16268700" y="12712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60799</xdr:rowOff>
    </xdr:from>
    <xdr:to>
      <xdr:col>81</xdr:col>
      <xdr:colOff>50800</xdr:colOff>
      <xdr:row>72</xdr:row>
      <xdr:rowOff>94517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4592300" y="12405199"/>
          <a:ext cx="889000" cy="3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23423</xdr:rowOff>
    </xdr:from>
    <xdr:to>
      <xdr:col>81</xdr:col>
      <xdr:colOff>101600</xdr:colOff>
      <xdr:row>74</xdr:row>
      <xdr:rowOff>125023</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5430500" y="127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116150</xdr:rowOff>
    </xdr:from>
    <xdr:ext cx="599010"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5181795" y="12803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94517</xdr:rowOff>
    </xdr:from>
    <xdr:to>
      <xdr:col>76</xdr:col>
      <xdr:colOff>114300</xdr:colOff>
      <xdr:row>73</xdr:row>
      <xdr:rowOff>1060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3703300" y="12438917"/>
          <a:ext cx="889000" cy="77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14679</xdr:rowOff>
    </xdr:from>
    <xdr:to>
      <xdr:col>76</xdr:col>
      <xdr:colOff>165100</xdr:colOff>
      <xdr:row>74</xdr:row>
      <xdr:rowOff>116279</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4541500" y="1270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107406</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4292795" y="12794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161080</xdr:rowOff>
    </xdr:from>
    <xdr:to>
      <xdr:col>71</xdr:col>
      <xdr:colOff>177800</xdr:colOff>
      <xdr:row>73</xdr:row>
      <xdr:rowOff>1060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814300" y="125054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37779</xdr:rowOff>
    </xdr:from>
    <xdr:to>
      <xdr:col>72</xdr:col>
      <xdr:colOff>38100</xdr:colOff>
      <xdr:row>74</xdr:row>
      <xdr:rowOff>139379</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3652500" y="1272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130506</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3403795" y="1281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63023</xdr:rowOff>
    </xdr:from>
    <xdr:to>
      <xdr:col>67</xdr:col>
      <xdr:colOff>101600</xdr:colOff>
      <xdr:row>74</xdr:row>
      <xdr:rowOff>164623</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2763500" y="1275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155750</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2514795" y="12843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111657</xdr:rowOff>
    </xdr:from>
    <xdr:to>
      <xdr:col>85</xdr:col>
      <xdr:colOff>177800</xdr:colOff>
      <xdr:row>72</xdr:row>
      <xdr:rowOff>41807</xdr:rowOff>
    </xdr:to>
    <xdr:sp macro="" textlink="">
      <xdr:nvSpPr>
        <xdr:cNvPr id="632" name="楕円 631">
          <a:extLst>
            <a:ext uri="{FF2B5EF4-FFF2-40B4-BE49-F238E27FC236}">
              <a16:creationId xmlns:a16="http://schemas.microsoft.com/office/drawing/2014/main" id="{00000000-0008-0000-0600-000078020000}"/>
            </a:ext>
          </a:extLst>
        </xdr:cNvPr>
        <xdr:cNvSpPr/>
      </xdr:nvSpPr>
      <xdr:spPr>
        <a:xfrm>
          <a:off x="16268700" y="1228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134534</xdr:rowOff>
    </xdr:from>
    <xdr:ext cx="599010" cy="259045"/>
    <xdr:sp macro="" textlink="">
      <xdr:nvSpPr>
        <xdr:cNvPr id="633" name="公債費該当値テキスト">
          <a:extLst>
            <a:ext uri="{FF2B5EF4-FFF2-40B4-BE49-F238E27FC236}">
              <a16:creationId xmlns:a16="http://schemas.microsoft.com/office/drawing/2014/main" id="{00000000-0008-0000-0600-000079020000}"/>
            </a:ext>
          </a:extLst>
        </xdr:cNvPr>
        <xdr:cNvSpPr txBox="1"/>
      </xdr:nvSpPr>
      <xdr:spPr>
        <a:xfrm>
          <a:off x="16370300" y="12136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9999</xdr:rowOff>
    </xdr:from>
    <xdr:to>
      <xdr:col>81</xdr:col>
      <xdr:colOff>101600</xdr:colOff>
      <xdr:row>72</xdr:row>
      <xdr:rowOff>111599</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5430500" y="1235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70</xdr:row>
      <xdr:rowOff>128126</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181795" y="12129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43717</xdr:rowOff>
    </xdr:from>
    <xdr:to>
      <xdr:col>76</xdr:col>
      <xdr:colOff>165100</xdr:colOff>
      <xdr:row>72</xdr:row>
      <xdr:rowOff>145317</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4541500" y="1238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70</xdr:row>
      <xdr:rowOff>161844</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292795" y="12163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121710</xdr:rowOff>
    </xdr:from>
    <xdr:to>
      <xdr:col>72</xdr:col>
      <xdr:colOff>38100</xdr:colOff>
      <xdr:row>73</xdr:row>
      <xdr:rowOff>51860</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3652500" y="1246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71</xdr:row>
      <xdr:rowOff>68387</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2241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110280</xdr:rowOff>
    </xdr:from>
    <xdr:to>
      <xdr:col>67</xdr:col>
      <xdr:colOff>101600</xdr:colOff>
      <xdr:row>73</xdr:row>
      <xdr:rowOff>40430</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2763500" y="1245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71</xdr:row>
      <xdr:rowOff>56957</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2229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19921</xdr:rowOff>
    </xdr:from>
    <xdr:to>
      <xdr:col>85</xdr:col>
      <xdr:colOff>126364</xdr:colOff>
      <xdr:row>99</xdr:row>
      <xdr:rowOff>43721</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flipV="1">
          <a:off x="16317595" y="15621871"/>
          <a:ext cx="1269" cy="13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47548</xdr:rowOff>
    </xdr:from>
    <xdr:ext cx="378565" cy="259045"/>
    <xdr:sp macro="" textlink="">
      <xdr:nvSpPr>
        <xdr:cNvPr id="666" name="積立金最小値テキスト">
          <a:extLst>
            <a:ext uri="{FF2B5EF4-FFF2-40B4-BE49-F238E27FC236}">
              <a16:creationId xmlns:a16="http://schemas.microsoft.com/office/drawing/2014/main" id="{00000000-0008-0000-0600-00009A020000}"/>
            </a:ext>
          </a:extLst>
        </xdr:cNvPr>
        <xdr:cNvSpPr txBox="1"/>
      </xdr:nvSpPr>
      <xdr:spPr>
        <a:xfrm>
          <a:off x="16370300" y="17021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43721</xdr:rowOff>
    </xdr:from>
    <xdr:to>
      <xdr:col>86</xdr:col>
      <xdr:colOff>25400</xdr:colOff>
      <xdr:row>99</xdr:row>
      <xdr:rowOff>43721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6230600" y="1701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138048</xdr:rowOff>
    </xdr:from>
    <xdr:ext cx="690189" cy="259045"/>
    <xdr:sp macro="" textlink="">
      <xdr:nvSpPr>
        <xdr:cNvPr id="668" name="積立金最大値テキスト">
          <a:extLst>
            <a:ext uri="{FF2B5EF4-FFF2-40B4-BE49-F238E27FC236}">
              <a16:creationId xmlns:a16="http://schemas.microsoft.com/office/drawing/2014/main" id="{00000000-0008-0000-0600-00009C020000}"/>
            </a:ext>
          </a:extLst>
        </xdr:cNvPr>
        <xdr:cNvSpPr txBox="1"/>
      </xdr:nvSpPr>
      <xdr:spPr>
        <a:xfrm>
          <a:off x="16370300" y="153970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19921</xdr:rowOff>
    </xdr:from>
    <xdr:to>
      <xdr:col>86</xdr:col>
      <xdr:colOff>25400</xdr:colOff>
      <xdr:row>91</xdr:row>
      <xdr:rowOff>19921</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6230600" y="1562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28457</xdr:rowOff>
    </xdr:from>
    <xdr:to>
      <xdr:col>85</xdr:col>
      <xdr:colOff>127000</xdr:colOff>
      <xdr:row>99</xdr:row>
      <xdr:rowOff>35700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5481300" y="17002007"/>
          <a:ext cx="838200" cy="7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91036</xdr:rowOff>
    </xdr:from>
    <xdr:ext cx="534377" cy="259045"/>
    <xdr:sp macro="" textlink="">
      <xdr:nvSpPr>
        <xdr:cNvPr id="671" name="積立金平均値テキスト">
          <a:extLst>
            <a:ext uri="{FF2B5EF4-FFF2-40B4-BE49-F238E27FC236}">
              <a16:creationId xmlns:a16="http://schemas.microsoft.com/office/drawing/2014/main" id="{00000000-0008-0000-0600-00009F020000}"/>
            </a:ext>
          </a:extLst>
        </xdr:cNvPr>
        <xdr:cNvSpPr txBox="1"/>
      </xdr:nvSpPr>
      <xdr:spPr>
        <a:xfrm>
          <a:off x="16370300" y="16721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68159</xdr:rowOff>
    </xdr:from>
    <xdr:to>
      <xdr:col>85</xdr:col>
      <xdr:colOff>177800</xdr:colOff>
      <xdr:row>98</xdr:row>
      <xdr:rowOff>169759</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6268700" y="1687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35700</xdr:rowOff>
    </xdr:from>
    <xdr:to>
      <xdr:col>81</xdr:col>
      <xdr:colOff>50800</xdr:colOff>
      <xdr:row>99</xdr:row>
      <xdr:rowOff>39179</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4592300" y="17009250"/>
          <a:ext cx="889000" cy="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98538</xdr:rowOff>
    </xdr:from>
    <xdr:to>
      <xdr:col>81</xdr:col>
      <xdr:colOff>101600</xdr:colOff>
      <xdr:row>99</xdr:row>
      <xdr:rowOff>28688</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5430500" y="1690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45215</xdr:rowOff>
    </xdr:from>
    <xdr:ext cx="534377"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5214111" y="1667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9781</xdr:rowOff>
    </xdr:from>
    <xdr:to>
      <xdr:col>76</xdr:col>
      <xdr:colOff>114300</xdr:colOff>
      <xdr:row>99</xdr:row>
      <xdr:rowOff>39179</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3703300" y="16983331"/>
          <a:ext cx="889000" cy="2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105474</xdr:rowOff>
    </xdr:from>
    <xdr:to>
      <xdr:col>76</xdr:col>
      <xdr:colOff>165100</xdr:colOff>
      <xdr:row>99</xdr:row>
      <xdr:rowOff>35624</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4541500" y="169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52151</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4325111" y="1668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9781</xdr:rowOff>
    </xdr:from>
    <xdr:to>
      <xdr:col>71</xdr:col>
      <xdr:colOff>177800</xdr:colOff>
      <xdr:row>99</xdr:row>
      <xdr:rowOff>26067</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2814300" y="16983331"/>
          <a:ext cx="889000" cy="1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102981</xdr:rowOff>
    </xdr:from>
    <xdr:to>
      <xdr:col>72</xdr:col>
      <xdr:colOff>38100</xdr:colOff>
      <xdr:row>99</xdr:row>
      <xdr:rowOff>33131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3652500" y="16905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49658</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3436111" y="1668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100884</xdr:rowOff>
    </xdr:from>
    <xdr:to>
      <xdr:col>67</xdr:col>
      <xdr:colOff>101600</xdr:colOff>
      <xdr:row>99</xdr:row>
      <xdr:rowOff>31034</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2763500" y="169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47561</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2547111" y="166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149107</xdr:rowOff>
    </xdr:from>
    <xdr:to>
      <xdr:col>85</xdr:col>
      <xdr:colOff>177800</xdr:colOff>
      <xdr:row>99</xdr:row>
      <xdr:rowOff>79257</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6268700" y="1695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64034</xdr:rowOff>
    </xdr:from>
    <xdr:ext cx="534377" cy="259045"/>
    <xdr:sp macro="" textlink="">
      <xdr:nvSpPr>
        <xdr:cNvPr id="690" name="積立金該当値テキスト">
          <a:extLst>
            <a:ext uri="{FF2B5EF4-FFF2-40B4-BE49-F238E27FC236}">
              <a16:creationId xmlns:a16="http://schemas.microsoft.com/office/drawing/2014/main" id="{00000000-0008-0000-0600-0000B2020000}"/>
            </a:ext>
          </a:extLst>
        </xdr:cNvPr>
        <xdr:cNvSpPr txBox="1"/>
      </xdr:nvSpPr>
      <xdr:spPr>
        <a:xfrm>
          <a:off x="16370300" y="1686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156350</xdr:rowOff>
    </xdr:from>
    <xdr:to>
      <xdr:col>81</xdr:col>
      <xdr:colOff>101600</xdr:colOff>
      <xdr:row>99</xdr:row>
      <xdr:rowOff>86500</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5430500" y="1695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77627</xdr:rowOff>
    </xdr:from>
    <xdr:ext cx="469744"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46428" y="1705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159829</xdr:rowOff>
    </xdr:from>
    <xdr:to>
      <xdr:col>76</xdr:col>
      <xdr:colOff>165100</xdr:colOff>
      <xdr:row>99</xdr:row>
      <xdr:rowOff>89979</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4541500" y="1696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81106</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57428" y="17054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130431</xdr:rowOff>
    </xdr:from>
    <xdr:to>
      <xdr:col>72</xdr:col>
      <xdr:colOff>38100</xdr:colOff>
      <xdr:row>99</xdr:row>
      <xdr:rowOff>60581</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3652500" y="1693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51708</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702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146717</xdr:rowOff>
    </xdr:from>
    <xdr:to>
      <xdr:col>67</xdr:col>
      <xdr:colOff>101600</xdr:colOff>
      <xdr:row>99</xdr:row>
      <xdr:rowOff>76867</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2763500" y="1694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67994</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704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28992</xdr:rowOff>
    </xdr:from>
    <xdr:to>
      <xdr:col>116</xdr:col>
      <xdr:colOff>62864</xdr:colOff>
      <xdr:row>39</xdr:row>
      <xdr:rowOff>98878</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flipV="1">
          <a:off x="22159595" y="5172492"/>
          <a:ext cx="1269" cy="1612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5" name="投資及び出資金最小値テキスト">
          <a:extLst>
            <a:ext uri="{FF2B5EF4-FFF2-40B4-BE49-F238E27FC236}">
              <a16:creationId xmlns:a16="http://schemas.microsoft.com/office/drawing/2014/main" id="{00000000-0008-0000-0600-0000D5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147119</xdr:rowOff>
    </xdr:from>
    <xdr:ext cx="534377" cy="259045"/>
    <xdr:sp macro="" textlink="">
      <xdr:nvSpPr>
        <xdr:cNvPr id="727" name="投資及び出資金最大値テキスト">
          <a:extLst>
            <a:ext uri="{FF2B5EF4-FFF2-40B4-BE49-F238E27FC236}">
              <a16:creationId xmlns:a16="http://schemas.microsoft.com/office/drawing/2014/main" id="{00000000-0008-0000-0600-0000D7020000}"/>
            </a:ext>
          </a:extLst>
        </xdr:cNvPr>
        <xdr:cNvSpPr txBox="1"/>
      </xdr:nvSpPr>
      <xdr:spPr>
        <a:xfrm>
          <a:off x="22212300" y="494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28992</xdr:rowOff>
    </xdr:from>
    <xdr:to>
      <xdr:col>116</xdr:col>
      <xdr:colOff>152400</xdr:colOff>
      <xdr:row>30</xdr:row>
      <xdr:rowOff>28992</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517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133659</xdr:rowOff>
    </xdr:from>
    <xdr:to>
      <xdr:col>116</xdr:col>
      <xdr:colOff>63500</xdr:colOff>
      <xdr:row>37</xdr:row>
      <xdr:rowOff>164323</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1323300" y="6477309"/>
          <a:ext cx="838200" cy="30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73368</xdr:rowOff>
    </xdr:from>
    <xdr:ext cx="469744" cy="259045"/>
    <xdr:sp macro="" textlink="">
      <xdr:nvSpPr>
        <xdr:cNvPr id="730" name="投資及び出資金平均値テキスト">
          <a:extLst>
            <a:ext uri="{FF2B5EF4-FFF2-40B4-BE49-F238E27FC236}">
              <a16:creationId xmlns:a16="http://schemas.microsoft.com/office/drawing/2014/main" id="{00000000-0008-0000-0600-0000DA020000}"/>
            </a:ext>
          </a:extLst>
        </xdr:cNvPr>
        <xdr:cNvSpPr txBox="1"/>
      </xdr:nvSpPr>
      <xdr:spPr>
        <a:xfrm>
          <a:off x="22212300" y="6588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94941</xdr:rowOff>
    </xdr:from>
    <xdr:to>
      <xdr:col>116</xdr:col>
      <xdr:colOff>114300</xdr:colOff>
      <xdr:row>39</xdr:row>
      <xdr:rowOff>25091</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2110700" y="661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164323</xdr:rowOff>
    </xdr:from>
    <xdr:to>
      <xdr:col>111</xdr:col>
      <xdr:colOff>177800</xdr:colOff>
      <xdr:row>37</xdr:row>
      <xdr:rowOff>166838</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0434300" y="6507973"/>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103596</xdr:rowOff>
    </xdr:from>
    <xdr:to>
      <xdr:col>112</xdr:col>
      <xdr:colOff>38100</xdr:colOff>
      <xdr:row>39</xdr:row>
      <xdr:rowOff>33746</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1272500" y="661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24873</xdr:rowOff>
    </xdr:from>
    <xdr:ext cx="469744"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1088428" y="6711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147440</xdr:rowOff>
    </xdr:from>
    <xdr:to>
      <xdr:col>107</xdr:col>
      <xdr:colOff>50800</xdr:colOff>
      <xdr:row>37</xdr:row>
      <xdr:rowOff>166838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9545300" y="6491090"/>
          <a:ext cx="889000" cy="1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120186</xdr:rowOff>
    </xdr:from>
    <xdr:to>
      <xdr:col>107</xdr:col>
      <xdr:colOff>101600</xdr:colOff>
      <xdr:row>39</xdr:row>
      <xdr:rowOff>50336</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0383500" y="663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41463</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0199428" y="672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147440</xdr:rowOff>
    </xdr:from>
    <xdr:to>
      <xdr:col>102</xdr:col>
      <xdr:colOff>114300</xdr:colOff>
      <xdr:row>37</xdr:row>
      <xdr:rowOff>168765</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18656300" y="6491090"/>
          <a:ext cx="889000" cy="2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110813</xdr:rowOff>
    </xdr:from>
    <xdr:to>
      <xdr:col>102</xdr:col>
      <xdr:colOff>165100</xdr:colOff>
      <xdr:row>39</xdr:row>
      <xdr:rowOff>40963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19494500" y="662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32090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9310428" y="671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125116</xdr:rowOff>
    </xdr:from>
    <xdr:to>
      <xdr:col>98</xdr:col>
      <xdr:colOff>38100</xdr:colOff>
      <xdr:row>39</xdr:row>
      <xdr:rowOff>55266</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8605500" y="664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46393</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8421428" y="6732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82859</xdr:rowOff>
    </xdr:from>
    <xdr:to>
      <xdr:col>116</xdr:col>
      <xdr:colOff>114300</xdr:colOff>
      <xdr:row>38</xdr:row>
      <xdr:rowOff>13009</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22110700" y="642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105736</xdr:rowOff>
    </xdr:from>
    <xdr:ext cx="469744" cy="259045"/>
    <xdr:sp macro="" textlink="">
      <xdr:nvSpPr>
        <xdr:cNvPr id="749" name="投資及び出資金該当値テキスト">
          <a:extLst>
            <a:ext uri="{FF2B5EF4-FFF2-40B4-BE49-F238E27FC236}">
              <a16:creationId xmlns:a16="http://schemas.microsoft.com/office/drawing/2014/main" id="{00000000-0008-0000-0600-0000ED020000}"/>
            </a:ext>
          </a:extLst>
        </xdr:cNvPr>
        <xdr:cNvSpPr txBox="1"/>
      </xdr:nvSpPr>
      <xdr:spPr>
        <a:xfrm>
          <a:off x="22212300" y="6277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113523</xdr:rowOff>
    </xdr:from>
    <xdr:to>
      <xdr:col>112</xdr:col>
      <xdr:colOff>38100</xdr:colOff>
      <xdr:row>38</xdr:row>
      <xdr:rowOff>43673</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1272500" y="645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60200</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232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116038</xdr:rowOff>
    </xdr:from>
    <xdr:to>
      <xdr:col>107</xdr:col>
      <xdr:colOff>101600</xdr:colOff>
      <xdr:row>38</xdr:row>
      <xdr:rowOff>46188</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0383500" y="645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62715</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199428" y="623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96640</xdr:rowOff>
    </xdr:from>
    <xdr:to>
      <xdr:col>102</xdr:col>
      <xdr:colOff>165100</xdr:colOff>
      <xdr:row>38</xdr:row>
      <xdr:rowOff>26790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19494500" y="644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43317</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21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117965</xdr:rowOff>
    </xdr:from>
    <xdr:to>
      <xdr:col>98</xdr:col>
      <xdr:colOff>38100</xdr:colOff>
      <xdr:row>38</xdr:row>
      <xdr:rowOff>48115</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8605500" y="646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64642</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236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143319</xdr:rowOff>
    </xdr:from>
    <xdr:to>
      <xdr:col>116</xdr:col>
      <xdr:colOff>62864</xdr:colOff>
      <xdr:row>59</xdr:row>
      <xdr:rowOff>44450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flipV="1">
          <a:off x="22159595" y="8715819"/>
          <a:ext cx="1269" cy="1444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2" name="貸付金最小値テキスト">
          <a:extLst>
            <a:ext uri="{FF2B5EF4-FFF2-40B4-BE49-F238E27FC236}">
              <a16:creationId xmlns:a16="http://schemas.microsoft.com/office/drawing/2014/main" id="{00000000-0008-0000-0600-00000E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89996</xdr:rowOff>
    </xdr:from>
    <xdr:ext cx="534377" cy="259045"/>
    <xdr:sp macro="" textlink="">
      <xdr:nvSpPr>
        <xdr:cNvPr id="784" name="貸付金最大値テキスト">
          <a:extLst>
            <a:ext uri="{FF2B5EF4-FFF2-40B4-BE49-F238E27FC236}">
              <a16:creationId xmlns:a16="http://schemas.microsoft.com/office/drawing/2014/main" id="{00000000-0008-0000-0600-000010030000}"/>
            </a:ext>
          </a:extLst>
        </xdr:cNvPr>
        <xdr:cNvSpPr txBox="1"/>
      </xdr:nvSpPr>
      <xdr:spPr>
        <a:xfrm>
          <a:off x="22212300" y="849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143319</xdr:rowOff>
    </xdr:from>
    <xdr:to>
      <xdr:col>116</xdr:col>
      <xdr:colOff>152400</xdr:colOff>
      <xdr:row>50</xdr:row>
      <xdr:rowOff>143319</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8715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73596</xdr:rowOff>
    </xdr:from>
    <xdr:to>
      <xdr:col>116</xdr:col>
      <xdr:colOff>63500</xdr:colOff>
      <xdr:row>54</xdr:row>
      <xdr:rowOff>109353</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1323300" y="9331896"/>
          <a:ext cx="838200" cy="35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35018</xdr:rowOff>
    </xdr:from>
    <xdr:ext cx="469744" cy="259045"/>
    <xdr:sp macro="" textlink="">
      <xdr:nvSpPr>
        <xdr:cNvPr id="787" name="貸付金平均値テキスト">
          <a:extLst>
            <a:ext uri="{FF2B5EF4-FFF2-40B4-BE49-F238E27FC236}">
              <a16:creationId xmlns:a16="http://schemas.microsoft.com/office/drawing/2014/main" id="{00000000-0008-0000-0600-000013030000}"/>
            </a:ext>
          </a:extLst>
        </xdr:cNvPr>
        <xdr:cNvSpPr txBox="1"/>
      </xdr:nvSpPr>
      <xdr:spPr>
        <a:xfrm>
          <a:off x="22212300" y="9979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56591</xdr:rowOff>
    </xdr:from>
    <xdr:to>
      <xdr:col>116</xdr:col>
      <xdr:colOff>114300</xdr:colOff>
      <xdr:row>58</xdr:row>
      <xdr:rowOff>158191</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22110700" y="1000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109353</xdr:rowOff>
    </xdr:from>
    <xdr:to>
      <xdr:col>111</xdr:col>
      <xdr:colOff>177800</xdr:colOff>
      <xdr:row>55</xdr:row>
      <xdr:rowOff>36316</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0434300" y="9367653"/>
          <a:ext cx="889000" cy="98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73051</xdr:rowOff>
    </xdr:from>
    <xdr:to>
      <xdr:col>112</xdr:col>
      <xdr:colOff>38100</xdr:colOff>
      <xdr:row>59</xdr:row>
      <xdr:rowOff>3201</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1272500" y="1001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165778</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1088428" y="1010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94838</xdr:rowOff>
    </xdr:from>
    <xdr:to>
      <xdr:col>107</xdr:col>
      <xdr:colOff>50800</xdr:colOff>
      <xdr:row>55</xdr:row>
      <xdr:rowOff>36316</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9545300" y="9353138"/>
          <a:ext cx="889000" cy="11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39904</xdr:rowOff>
    </xdr:from>
    <xdr:to>
      <xdr:col>107</xdr:col>
      <xdr:colOff>101600</xdr:colOff>
      <xdr:row>58</xdr:row>
      <xdr:rowOff>141504</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0383500" y="998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132631</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0199428" y="1007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94838</xdr:rowOff>
    </xdr:from>
    <xdr:to>
      <xdr:col>102</xdr:col>
      <xdr:colOff>114300</xdr:colOff>
      <xdr:row>55</xdr:row>
      <xdr:rowOff>64376</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8656300" y="9353138"/>
          <a:ext cx="889000" cy="140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60878</xdr:rowOff>
    </xdr:from>
    <xdr:to>
      <xdr:col>102</xdr:col>
      <xdr:colOff>165100</xdr:colOff>
      <xdr:row>58</xdr:row>
      <xdr:rowOff>162478</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19494500" y="1000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153605</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9310428" y="10097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63621</xdr:rowOff>
    </xdr:from>
    <xdr:to>
      <xdr:col>98</xdr:col>
      <xdr:colOff>38100</xdr:colOff>
      <xdr:row>58</xdr:row>
      <xdr:rowOff>165221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8605500" y="1000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156348</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8421428" y="10100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22796</xdr:rowOff>
    </xdr:from>
    <xdr:to>
      <xdr:col>116</xdr:col>
      <xdr:colOff>114300</xdr:colOff>
      <xdr:row>54</xdr:row>
      <xdr:rowOff>124396</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2110700" y="928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45673</xdr:rowOff>
    </xdr:from>
    <xdr:ext cx="534377" cy="259045"/>
    <xdr:sp macro="" textlink="">
      <xdr:nvSpPr>
        <xdr:cNvPr id="806" name="貸付金該当値テキスト">
          <a:extLst>
            <a:ext uri="{FF2B5EF4-FFF2-40B4-BE49-F238E27FC236}">
              <a16:creationId xmlns:a16="http://schemas.microsoft.com/office/drawing/2014/main" id="{00000000-0008-0000-0600-000026030000}"/>
            </a:ext>
          </a:extLst>
        </xdr:cNvPr>
        <xdr:cNvSpPr txBox="1"/>
      </xdr:nvSpPr>
      <xdr:spPr>
        <a:xfrm>
          <a:off x="22212300" y="913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58553</xdr:rowOff>
    </xdr:from>
    <xdr:to>
      <xdr:col>112</xdr:col>
      <xdr:colOff>38100</xdr:colOff>
      <xdr:row>54</xdr:row>
      <xdr:rowOff>160153</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1272500" y="931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5230</xdr:rowOff>
    </xdr:from>
    <xdr:ext cx="534377"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56111" y="9092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156966</xdr:rowOff>
    </xdr:from>
    <xdr:to>
      <xdr:col>107</xdr:col>
      <xdr:colOff>101600</xdr:colOff>
      <xdr:row>55</xdr:row>
      <xdr:rowOff>87116</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0383500" y="941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103643</xdr:rowOff>
    </xdr:from>
    <xdr:ext cx="534377"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67111" y="919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44038</xdr:rowOff>
    </xdr:from>
    <xdr:to>
      <xdr:col>102</xdr:col>
      <xdr:colOff>165100</xdr:colOff>
      <xdr:row>54</xdr:row>
      <xdr:rowOff>145638</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19494500" y="930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162165</xdr:rowOff>
    </xdr:from>
    <xdr:ext cx="534377"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278111" y="9077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13576</xdr:rowOff>
    </xdr:from>
    <xdr:to>
      <xdr:col>98</xdr:col>
      <xdr:colOff>38100</xdr:colOff>
      <xdr:row>55</xdr:row>
      <xdr:rowOff>115176</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8605500" y="944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131703</xdr:rowOff>
    </xdr:from>
    <xdr:ext cx="534377"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389111" y="921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169456</xdr:rowOff>
    </xdr:from>
    <xdr:to>
      <xdr:col>116</xdr:col>
      <xdr:colOff>62864</xdr:colOff>
      <xdr:row>79</xdr:row>
      <xdr:rowOff>103493</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22159595" y="11999506"/>
          <a:ext cx="1269" cy="164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107320</xdr:rowOff>
    </xdr:from>
    <xdr:ext cx="534377" cy="259045"/>
    <xdr:sp macro="" textlink="">
      <xdr:nvSpPr>
        <xdr:cNvPr id="840" name="繰出金最小値テキスト">
          <a:extLst>
            <a:ext uri="{FF2B5EF4-FFF2-40B4-BE49-F238E27FC236}">
              <a16:creationId xmlns:a16="http://schemas.microsoft.com/office/drawing/2014/main" id="{00000000-0008-0000-0600-000048030000}"/>
            </a:ext>
          </a:extLst>
        </xdr:cNvPr>
        <xdr:cNvSpPr txBox="1"/>
      </xdr:nvSpPr>
      <xdr:spPr>
        <a:xfrm>
          <a:off x="22212300" y="1365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103493</xdr:rowOff>
    </xdr:from>
    <xdr:to>
      <xdr:col>116</xdr:col>
      <xdr:colOff>152400</xdr:colOff>
      <xdr:row>79</xdr:row>
      <xdr:rowOff>103493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364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116133</xdr:rowOff>
    </xdr:from>
    <xdr:ext cx="599010" cy="259045"/>
    <xdr:sp macro="" textlink="">
      <xdr:nvSpPr>
        <xdr:cNvPr id="842" name="繰出金最大値テキスト">
          <a:extLst>
            <a:ext uri="{FF2B5EF4-FFF2-40B4-BE49-F238E27FC236}">
              <a16:creationId xmlns:a16="http://schemas.microsoft.com/office/drawing/2014/main" id="{00000000-0008-0000-0600-00004A030000}"/>
            </a:ext>
          </a:extLst>
        </xdr:cNvPr>
        <xdr:cNvSpPr txBox="1"/>
      </xdr:nvSpPr>
      <xdr:spPr>
        <a:xfrm>
          <a:off x="22212300" y="1177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169456</xdr:rowOff>
    </xdr:from>
    <xdr:to>
      <xdr:col>116</xdr:col>
      <xdr:colOff>152400</xdr:colOff>
      <xdr:row>69</xdr:row>
      <xdr:rowOff>169456</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199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20968</xdr:rowOff>
    </xdr:from>
    <xdr:to>
      <xdr:col>116</xdr:col>
      <xdr:colOff>63500</xdr:colOff>
      <xdr:row>74</xdr:row>
      <xdr:rowOff>53848</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1323300" y="12708268"/>
          <a:ext cx="838200" cy="3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52938</xdr:rowOff>
    </xdr:from>
    <xdr:ext cx="534377" cy="259045"/>
    <xdr:sp macro="" textlink="">
      <xdr:nvSpPr>
        <xdr:cNvPr id="845" name="繰出金平均値テキスト">
          <a:extLst>
            <a:ext uri="{FF2B5EF4-FFF2-40B4-BE49-F238E27FC236}">
              <a16:creationId xmlns:a16="http://schemas.microsoft.com/office/drawing/2014/main" id="{00000000-0008-0000-0600-00004D030000}"/>
            </a:ext>
          </a:extLst>
        </xdr:cNvPr>
        <xdr:cNvSpPr txBox="1"/>
      </xdr:nvSpPr>
      <xdr:spPr>
        <a:xfrm>
          <a:off x="22212300" y="129116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74511</xdr:rowOff>
    </xdr:from>
    <xdr:to>
      <xdr:col>116</xdr:col>
      <xdr:colOff>114300</xdr:colOff>
      <xdr:row>76</xdr:row>
      <xdr:rowOff>4660</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21107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20968</xdr:rowOff>
    </xdr:from>
    <xdr:to>
      <xdr:col>111</xdr:col>
      <xdr:colOff>177800</xdr:colOff>
      <xdr:row>74</xdr:row>
      <xdr:rowOff>58648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0434300" y="12708268"/>
          <a:ext cx="889000" cy="3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40805</xdr:rowOff>
    </xdr:from>
    <xdr:to>
      <xdr:col>112</xdr:col>
      <xdr:colOff>38100</xdr:colOff>
      <xdr:row>75</xdr:row>
      <xdr:rowOff>142405</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1272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133532</xdr:rowOff>
    </xdr:from>
    <xdr:ext cx="534377"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056111" y="1299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30290</xdr:rowOff>
    </xdr:from>
    <xdr:to>
      <xdr:col>107</xdr:col>
      <xdr:colOff>50800</xdr:colOff>
      <xdr:row>74</xdr:row>
      <xdr:rowOff>58648</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9545300" y="12717590"/>
          <a:ext cx="889000" cy="28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38709</xdr:rowOff>
    </xdr:from>
    <xdr:to>
      <xdr:col>107</xdr:col>
      <xdr:colOff>101600</xdr:colOff>
      <xdr:row>75</xdr:row>
      <xdr:rowOff>140309</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0383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131436</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167111" y="1299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30290</xdr:rowOff>
    </xdr:from>
    <xdr:to>
      <xdr:col>102</xdr:col>
      <xdr:colOff>114300</xdr:colOff>
      <xdr:row>74</xdr:row>
      <xdr:rowOff>43574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18656300" y="12717590"/>
          <a:ext cx="889000" cy="1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37084</xdr:rowOff>
    </xdr:from>
    <xdr:to>
      <xdr:col>102</xdr:col>
      <xdr:colOff>165100</xdr:colOff>
      <xdr:row>75</xdr:row>
      <xdr:rowOff>138684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9494500" y="1289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129812</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278111" y="1298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47879</xdr:rowOff>
    </xdr:from>
    <xdr:to>
      <xdr:col>98</xdr:col>
      <xdr:colOff>38100</xdr:colOff>
      <xdr:row>75</xdr:row>
      <xdr:rowOff>149479</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8605500" y="1290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140606</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389111" y="1299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3048</xdr:rowOff>
    </xdr:from>
    <xdr:to>
      <xdr:col>116</xdr:col>
      <xdr:colOff>114300</xdr:colOff>
      <xdr:row>74</xdr:row>
      <xdr:rowOff>104648</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2110700" y="1269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25925</xdr:rowOff>
    </xdr:from>
    <xdr:ext cx="534377" cy="259045"/>
    <xdr:sp macro="" textlink="">
      <xdr:nvSpPr>
        <xdr:cNvPr id="864" name="繰出金該当値テキスト">
          <a:extLst>
            <a:ext uri="{FF2B5EF4-FFF2-40B4-BE49-F238E27FC236}">
              <a16:creationId xmlns:a16="http://schemas.microsoft.com/office/drawing/2014/main" id="{00000000-0008-0000-0600-000060030000}"/>
            </a:ext>
          </a:extLst>
        </xdr:cNvPr>
        <xdr:cNvSpPr txBox="1"/>
      </xdr:nvSpPr>
      <xdr:spPr>
        <a:xfrm>
          <a:off x="22212300" y="1254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141618</xdr:rowOff>
    </xdr:from>
    <xdr:to>
      <xdr:col>112</xdr:col>
      <xdr:colOff>38100</xdr:colOff>
      <xdr:row>74</xdr:row>
      <xdr:rowOff>71768</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1272500" y="1265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88295</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432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7848</xdr:rowOff>
    </xdr:from>
    <xdr:to>
      <xdr:col>107</xdr:col>
      <xdr:colOff>101600</xdr:colOff>
      <xdr:row>74</xdr:row>
      <xdr:rowOff>109448</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0383500" y="1269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125975</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2470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150940</xdr:rowOff>
    </xdr:from>
    <xdr:to>
      <xdr:col>102</xdr:col>
      <xdr:colOff>165100</xdr:colOff>
      <xdr:row>74</xdr:row>
      <xdr:rowOff>81090</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9494500" y="1266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97617</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442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164224</xdr:rowOff>
    </xdr:from>
    <xdr:to>
      <xdr:col>98</xdr:col>
      <xdr:colOff>38100</xdr:colOff>
      <xdr:row>74</xdr:row>
      <xdr:rowOff>94374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8605500" y="1268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110901</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45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a:extLst>
            <a:ext uri="{FF2B5EF4-FFF2-40B4-BE49-F238E27FC236}">
              <a16:creationId xmlns:a16="http://schemas.microsoft.com/office/drawing/2014/main" id="{00000000-0008-0000-0600-00007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a:extLst>
            <a:ext uri="{FF2B5EF4-FFF2-40B4-BE49-F238E27FC236}">
              <a16:creationId xmlns:a16="http://schemas.microsoft.com/office/drawing/2014/main" id="{00000000-0008-0000-0600-00007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a:extLst>
            <a:ext uri="{FF2B5EF4-FFF2-40B4-BE49-F238E27FC236}">
              <a16:creationId xmlns:a16="http://schemas.microsoft.com/office/drawing/2014/main" id="{00000000-0008-0000-0600-00007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a:extLst>
            <a:ext uri="{FF2B5EF4-FFF2-40B4-BE49-F238E27FC236}">
              <a16:creationId xmlns:a16="http://schemas.microsoft.com/office/drawing/2014/main" id="{00000000-0008-0000-0600-00009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・令和２年度の補助費等が急増している要因は、特別定額給付金給付事業をはじめとする新型コロナウイルス感染症対策に係る補助が増加したことによる。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・令和２年度の人件費の増加は、会計年度任用職員制度導入により、それまでの補助職員賃金が報酬となり、物件費から人件費となったことによる。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・普通建設事業費の減少は、道路ストック修繕事業や橋梁長寿命化修繕事業などの更新整備事業の減少による。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・公債費は年々増加傾向にあり、類似団体平均を大きく上回っている。令和４年度に起債償還のピークを迎え、その後数年間高止まりすることから今後も類似団体平均を上回る額で推移していく。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北海道足寄町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6,684
6,649
1,408.04
9,828,245
9,702,238
91,070
5,420,533
11,811,338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24511</xdr:rowOff>
    </xdr:from>
    <xdr:to>
      <xdr:col>24</xdr:col>
      <xdr:colOff>62865</xdr:colOff>
      <xdr:row>39</xdr:row>
      <xdr:rowOff>26543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9461"/>
          <a:ext cx="1270" cy="1373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30370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1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26543</xdr:rowOff>
    </xdr:from>
    <xdr:to>
      <xdr:col>24</xdr:col>
      <xdr:colOff>152400</xdr:colOff>
      <xdr:row>39</xdr:row>
      <xdr:rowOff>26543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1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142638</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24511</xdr:rowOff>
    </xdr:from>
    <xdr:to>
      <xdr:col>24</xdr:col>
      <xdr:colOff>152400</xdr:colOff>
      <xdr:row>31</xdr:row>
      <xdr:rowOff>24511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127127</xdr:rowOff>
    </xdr:from>
    <xdr:to>
      <xdr:col>24</xdr:col>
      <xdr:colOff>63500</xdr:colOff>
      <xdr:row>34</xdr:row>
      <xdr:rowOff>139700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956427"/>
          <a:ext cx="8382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137177</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37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158750</xdr:rowOff>
    </xdr:from>
    <xdr:to>
      <xdr:col>24</xdr:col>
      <xdr:colOff>114300</xdr:colOff>
      <xdr:row>36</xdr:row>
      <xdr:rowOff>88900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127127</xdr:rowOff>
    </xdr:from>
    <xdr:to>
      <xdr:col>19</xdr:col>
      <xdr:colOff>177800</xdr:colOff>
      <xdr:row>35</xdr:row>
      <xdr:rowOff>21844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956427"/>
          <a:ext cx="889000" cy="6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99060</xdr:rowOff>
    </xdr:from>
    <xdr:to>
      <xdr:col>20</xdr:col>
      <xdr:colOff>38100</xdr:colOff>
      <xdr:row>36</xdr:row>
      <xdr:rowOff>29210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20337</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619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160655</xdr:rowOff>
    </xdr:from>
    <xdr:to>
      <xdr:col>15</xdr:col>
      <xdr:colOff>50800</xdr:colOff>
      <xdr:row>35</xdr:row>
      <xdr:rowOff>21844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989955"/>
          <a:ext cx="889000" cy="3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107188</xdr:rowOff>
    </xdr:from>
    <xdr:to>
      <xdr:col>15</xdr:col>
      <xdr:colOff>101600</xdr:colOff>
      <xdr:row>36</xdr:row>
      <xdr:rowOff>37338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28465</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620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160655</xdr:rowOff>
    </xdr:from>
    <xdr:to>
      <xdr:col>10</xdr:col>
      <xdr:colOff>114300</xdr:colOff>
      <xdr:row>35</xdr:row>
      <xdr:rowOff>65913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989955"/>
          <a:ext cx="889000" cy="7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111506</xdr:rowOff>
    </xdr:from>
    <xdr:to>
      <xdr:col>10</xdr:col>
      <xdr:colOff>165100</xdr:colOff>
      <xdr:row>36</xdr:row>
      <xdr:rowOff>41656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32783</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620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140970</xdr:rowOff>
    </xdr:from>
    <xdr:to>
      <xdr:col>6</xdr:col>
      <xdr:colOff>38100</xdr:colOff>
      <xdr:row>36</xdr:row>
      <xdr:rowOff>71120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62247</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88900</xdr:rowOff>
    </xdr:from>
    <xdr:to>
      <xdr:col>24</xdr:col>
      <xdr:colOff>114300</xdr:colOff>
      <xdr:row>35</xdr:row>
      <xdr:rowOff>19050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111777</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6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76327</xdr:rowOff>
    </xdr:from>
    <xdr:to>
      <xdr:col>20</xdr:col>
      <xdr:colOff>38100</xdr:colOff>
      <xdr:row>35</xdr:row>
      <xdr:rowOff>6477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0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23004</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68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142494</xdr:rowOff>
    </xdr:from>
    <xdr:to>
      <xdr:col>15</xdr:col>
      <xdr:colOff>101600</xdr:colOff>
      <xdr:row>35</xdr:row>
      <xdr:rowOff>72644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7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89171</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74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109855</xdr:rowOff>
    </xdr:from>
    <xdr:to>
      <xdr:col>10</xdr:col>
      <xdr:colOff>165100</xdr:colOff>
      <xdr:row>35</xdr:row>
      <xdr:rowOff>40005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3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56532</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71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15113</xdr:rowOff>
    </xdr:from>
    <xdr:to>
      <xdr:col>6</xdr:col>
      <xdr:colOff>38100</xdr:colOff>
      <xdr:row>35</xdr:row>
      <xdr:rowOff>116713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1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133240</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79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57566</xdr:rowOff>
    </xdr:from>
    <xdr:to>
      <xdr:col>24</xdr:col>
      <xdr:colOff>62865</xdr:colOff>
      <xdr:row>58</xdr:row>
      <xdr:rowOff>92382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01516"/>
          <a:ext cx="1270" cy="123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96209</xdr:rowOff>
    </xdr:from>
    <xdr:ext cx="599010"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40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92382</xdr:rowOff>
    </xdr:from>
    <xdr:to>
      <xdr:col>24</xdr:col>
      <xdr:colOff>152400</xdr:colOff>
      <xdr:row>58</xdr:row>
      <xdr:rowOff>92382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36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4243</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767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1,782,787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57566</xdr:rowOff>
    </xdr:from>
    <xdr:to>
      <xdr:col>24</xdr:col>
      <xdr:colOff>152400</xdr:colOff>
      <xdr:row>51</xdr:row>
      <xdr:rowOff>57566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0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34013</xdr:rowOff>
    </xdr:from>
    <xdr:to>
      <xdr:col>24</xdr:col>
      <xdr:colOff>63500</xdr:colOff>
      <xdr:row>58</xdr:row>
      <xdr:rowOff>84127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978113"/>
          <a:ext cx="838200" cy="5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101564</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027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78687</xdr:rowOff>
    </xdr:from>
    <xdr:to>
      <xdr:col>24</xdr:col>
      <xdr:colOff>114300</xdr:colOff>
      <xdr:row>58</xdr:row>
      <xdr:rowOff>8837</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84127</xdr:rowOff>
    </xdr:from>
    <xdr:to>
      <xdr:col>19</xdr:col>
      <xdr:colOff>177800</xdr:colOff>
      <xdr:row>58</xdr:row>
      <xdr:rowOff>99853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10028227"/>
          <a:ext cx="889000" cy="15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17345</xdr:rowOff>
    </xdr:from>
    <xdr:to>
      <xdr:col>20</xdr:col>
      <xdr:colOff>38100</xdr:colOff>
      <xdr:row>58</xdr:row>
      <xdr:rowOff>118945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135472</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736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62081</xdr:rowOff>
    </xdr:from>
    <xdr:to>
      <xdr:col>15</xdr:col>
      <xdr:colOff>50800</xdr:colOff>
      <xdr:row>58</xdr:row>
      <xdr:rowOff>99853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10006181"/>
          <a:ext cx="889000" cy="3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27375</xdr:rowOff>
    </xdr:from>
    <xdr:to>
      <xdr:col>15</xdr:col>
      <xdr:colOff>101600</xdr:colOff>
      <xdr:row>58</xdr:row>
      <xdr:rowOff>128975</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145502</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746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62081</xdr:rowOff>
    </xdr:from>
    <xdr:to>
      <xdr:col>10</xdr:col>
      <xdr:colOff>114300</xdr:colOff>
      <xdr:row>58</xdr:row>
      <xdr:rowOff>73028</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06181"/>
          <a:ext cx="889000" cy="10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29699</xdr:rowOff>
    </xdr:from>
    <xdr:to>
      <xdr:col>10</xdr:col>
      <xdr:colOff>165100</xdr:colOff>
      <xdr:row>58</xdr:row>
      <xdr:rowOff>131299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122426</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10066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34454</xdr:rowOff>
    </xdr:from>
    <xdr:to>
      <xdr:col>6</xdr:col>
      <xdr:colOff>38100</xdr:colOff>
      <xdr:row>58</xdr:row>
      <xdr:rowOff>136054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7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127181</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10071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154663</xdr:rowOff>
    </xdr:from>
    <xdr:to>
      <xdr:col>24</xdr:col>
      <xdr:colOff>114300</xdr:colOff>
      <xdr:row>58</xdr:row>
      <xdr:rowOff>84813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2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69590</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42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33327</xdr:rowOff>
    </xdr:from>
    <xdr:to>
      <xdr:col>20</xdr:col>
      <xdr:colOff>38100</xdr:colOff>
      <xdr:row>58</xdr:row>
      <xdr:rowOff>134927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7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126054</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10070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49053</xdr:rowOff>
    </xdr:from>
    <xdr:to>
      <xdr:col>15</xdr:col>
      <xdr:colOff>101600</xdr:colOff>
      <xdr:row>58</xdr:row>
      <xdr:rowOff>150653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9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141780</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10085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11281</xdr:rowOff>
    </xdr:from>
    <xdr:to>
      <xdr:col>10</xdr:col>
      <xdr:colOff>165100</xdr:colOff>
      <xdr:row>58</xdr:row>
      <xdr:rowOff>112881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5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129408</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730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22228</xdr:rowOff>
    </xdr:from>
    <xdr:to>
      <xdr:col>6</xdr:col>
      <xdr:colOff>38100</xdr:colOff>
      <xdr:row>58</xdr:row>
      <xdr:rowOff>123828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6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140355</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741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115605</xdr:rowOff>
    </xdr:from>
    <xdr:to>
      <xdr:col>24</xdr:col>
      <xdr:colOff>62865</xdr:colOff>
      <xdr:row>78</xdr:row>
      <xdr:rowOff>53042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460005"/>
          <a:ext cx="1270" cy="966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56869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29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53042</xdr:rowOff>
    </xdr:from>
    <xdr:to>
      <xdr:col>24</xdr:col>
      <xdr:colOff>152400</xdr:colOff>
      <xdr:row>78</xdr:row>
      <xdr:rowOff>53042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2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62282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223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330,270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115605</xdr:rowOff>
    </xdr:from>
    <xdr:to>
      <xdr:col>24</xdr:col>
      <xdr:colOff>152400</xdr:colOff>
      <xdr:row>72</xdr:row>
      <xdr:rowOff>115605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46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117796</xdr:rowOff>
    </xdr:from>
    <xdr:to>
      <xdr:col>24</xdr:col>
      <xdr:colOff>63500</xdr:colOff>
      <xdr:row>74</xdr:row>
      <xdr:rowOff>145186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2805096"/>
          <a:ext cx="838200" cy="27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105791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64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127364</xdr:rowOff>
    </xdr:from>
    <xdr:to>
      <xdr:col>24</xdr:col>
      <xdr:colOff>114300</xdr:colOff>
      <xdr:row>76</xdr:row>
      <xdr:rowOff>57514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8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117796</xdr:rowOff>
    </xdr:from>
    <xdr:to>
      <xdr:col>19</xdr:col>
      <xdr:colOff>177800</xdr:colOff>
      <xdr:row>74</xdr:row>
      <xdr:rowOff>140391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805096"/>
          <a:ext cx="889000" cy="2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7221</xdr:rowOff>
    </xdr:from>
    <xdr:to>
      <xdr:col>20</xdr:col>
      <xdr:colOff>38100</xdr:colOff>
      <xdr:row>76</xdr:row>
      <xdr:rowOff>108821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99948</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13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140391</xdr:rowOff>
    </xdr:from>
    <xdr:to>
      <xdr:col>15</xdr:col>
      <xdr:colOff>50800</xdr:colOff>
      <xdr:row>75</xdr:row>
      <xdr:rowOff>100751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827691"/>
          <a:ext cx="889000" cy="13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32747</xdr:rowOff>
    </xdr:from>
    <xdr:to>
      <xdr:col>15</xdr:col>
      <xdr:colOff>101600</xdr:colOff>
      <xdr:row>76</xdr:row>
      <xdr:rowOff>134347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125474</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15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100751</xdr:rowOff>
    </xdr:from>
    <xdr:to>
      <xdr:col>10</xdr:col>
      <xdr:colOff>114300</xdr:colOff>
      <xdr:row>75</xdr:row>
      <xdr:rowOff>136184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2959501"/>
          <a:ext cx="8890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14901</xdr:rowOff>
    </xdr:from>
    <xdr:to>
      <xdr:col>10</xdr:col>
      <xdr:colOff>165100</xdr:colOff>
      <xdr:row>76</xdr:row>
      <xdr:rowOff>116501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107628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137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51643</xdr:rowOff>
    </xdr:from>
    <xdr:to>
      <xdr:col>6</xdr:col>
      <xdr:colOff>38100</xdr:colOff>
      <xdr:row>76</xdr:row>
      <xdr:rowOff>153243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144370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174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94386</xdr:rowOff>
    </xdr:from>
    <xdr:to>
      <xdr:col>24</xdr:col>
      <xdr:colOff>114300</xdr:colOff>
      <xdr:row>75</xdr:row>
      <xdr:rowOff>24536</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78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117263</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633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66996</xdr:rowOff>
    </xdr:from>
    <xdr:to>
      <xdr:col>20</xdr:col>
      <xdr:colOff>38100</xdr:colOff>
      <xdr:row>74</xdr:row>
      <xdr:rowOff>168596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75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13673</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52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89591</xdr:rowOff>
    </xdr:from>
    <xdr:to>
      <xdr:col>15</xdr:col>
      <xdr:colOff>101600</xdr:colOff>
      <xdr:row>75</xdr:row>
      <xdr:rowOff>19741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77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36268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552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49951</xdr:rowOff>
    </xdr:from>
    <xdr:to>
      <xdr:col>10</xdr:col>
      <xdr:colOff>165100</xdr:colOff>
      <xdr:row>75</xdr:row>
      <xdr:rowOff>151550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90870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168078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683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85384</xdr:rowOff>
    </xdr:from>
    <xdr:to>
      <xdr:col>6</xdr:col>
      <xdr:colOff>38100</xdr:colOff>
      <xdr:row>76</xdr:row>
      <xdr:rowOff>15534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94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32061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719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141584</xdr:rowOff>
    </xdr:from>
    <xdr:to>
      <xdr:col>24</xdr:col>
      <xdr:colOff>62865</xdr:colOff>
      <xdr:row>98</xdr:row>
      <xdr:rowOff>15762</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743534"/>
          <a:ext cx="1270" cy="1074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19589</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82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15762</xdr:rowOff>
    </xdr:from>
    <xdr:to>
      <xdr:col>24</xdr:col>
      <xdr:colOff>152400</xdr:colOff>
      <xdr:row>98</xdr:row>
      <xdr:rowOff>15762</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817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88261</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518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141584</xdr:rowOff>
    </xdr:from>
    <xdr:to>
      <xdr:col>24</xdr:col>
      <xdr:colOff>152400</xdr:colOff>
      <xdr:row>91</xdr:row>
      <xdr:rowOff>141584</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743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49870</xdr:rowOff>
    </xdr:from>
    <xdr:to>
      <xdr:col>24</xdr:col>
      <xdr:colOff>63500</xdr:colOff>
      <xdr:row>95</xdr:row>
      <xdr:rowOff>91424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3797300" y="16337620"/>
          <a:ext cx="838200" cy="4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161231</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448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11354</xdr:rowOff>
    </xdr:from>
    <xdr:to>
      <xdr:col>24</xdr:col>
      <xdr:colOff>114300</xdr:colOff>
      <xdr:row>96</xdr:row>
      <xdr:rowOff>112954</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49870</xdr:rowOff>
    </xdr:from>
    <xdr:to>
      <xdr:col>19</xdr:col>
      <xdr:colOff>177800</xdr:colOff>
      <xdr:row>95</xdr:row>
      <xdr:rowOff>122034</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337620"/>
          <a:ext cx="889000" cy="7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29756</xdr:rowOff>
    </xdr:from>
    <xdr:to>
      <xdr:col>20</xdr:col>
      <xdr:colOff>38100</xdr:colOff>
      <xdr:row>96</xdr:row>
      <xdr:rowOff>131356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122483</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58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111362</xdr:rowOff>
    </xdr:from>
    <xdr:to>
      <xdr:col>15</xdr:col>
      <xdr:colOff>50800</xdr:colOff>
      <xdr:row>95</xdr:row>
      <xdr:rowOff>122034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019300" y="16399112"/>
          <a:ext cx="889000" cy="10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52643</xdr:rowOff>
    </xdr:from>
    <xdr:to>
      <xdr:col>15</xdr:col>
      <xdr:colOff>101600</xdr:colOff>
      <xdr:row>96</xdr:row>
      <xdr:rowOff>154243</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145370</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60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73937</xdr:rowOff>
    </xdr:from>
    <xdr:to>
      <xdr:col>10</xdr:col>
      <xdr:colOff>114300</xdr:colOff>
      <xdr:row>95</xdr:row>
      <xdr:rowOff>111362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1130300" y="16361687"/>
          <a:ext cx="889000" cy="37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38356</xdr:rowOff>
    </xdr:from>
    <xdr:to>
      <xdr:col>10</xdr:col>
      <xdr:colOff>165100</xdr:colOff>
      <xdr:row>96</xdr:row>
      <xdr:rowOff>139956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131083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59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59337</xdr:rowOff>
    </xdr:from>
    <xdr:to>
      <xdr:col>6</xdr:col>
      <xdr:colOff>38100</xdr:colOff>
      <xdr:row>96</xdr:row>
      <xdr:rowOff>160937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152064</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61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40624</xdr:rowOff>
    </xdr:from>
    <xdr:to>
      <xdr:col>24</xdr:col>
      <xdr:colOff>114300</xdr:colOff>
      <xdr:row>95</xdr:row>
      <xdr:rowOff>142224</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32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63501</xdr:rowOff>
    </xdr:from>
    <xdr:ext cx="599010"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179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170520</xdr:rowOff>
    </xdr:from>
    <xdr:to>
      <xdr:col>20</xdr:col>
      <xdr:colOff>38100</xdr:colOff>
      <xdr:row>95</xdr:row>
      <xdr:rowOff>100670</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28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117197</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497795" y="16062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71234</xdr:rowOff>
    </xdr:from>
    <xdr:to>
      <xdr:col>15</xdr:col>
      <xdr:colOff>101600</xdr:colOff>
      <xdr:row>96</xdr:row>
      <xdr:rowOff>1384</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35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17911</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08795" y="16134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60562</xdr:rowOff>
    </xdr:from>
    <xdr:to>
      <xdr:col>10</xdr:col>
      <xdr:colOff>165100</xdr:colOff>
      <xdr:row>95</xdr:row>
      <xdr:rowOff>162162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34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7239</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19795" y="16123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23137</xdr:rowOff>
    </xdr:from>
    <xdr:to>
      <xdr:col>6</xdr:col>
      <xdr:colOff>38100</xdr:colOff>
      <xdr:row>95</xdr:row>
      <xdr:rowOff>124737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31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141264</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30795" y="16086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163475</xdr:rowOff>
    </xdr:from>
    <xdr:to>
      <xdr:col>54</xdr:col>
      <xdr:colOff>189865</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06975"/>
          <a:ext cx="1270" cy="134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110152</xdr:rowOff>
    </xdr:from>
    <xdr:ext cx="469744"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082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163475</xdr:rowOff>
    </xdr:from>
    <xdr:to>
      <xdr:col>55</xdr:col>
      <xdr:colOff>88900</xdr:colOff>
      <xdr:row>30</xdr:row>
      <xdr:rowOff>163475</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06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87122</xdr:rowOff>
    </xdr:from>
    <xdr:to>
      <xdr:col>55</xdr:col>
      <xdr:colOff>0</xdr:colOff>
      <xdr:row>38</xdr:row>
      <xdr:rowOff>90322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9639300" y="6602222"/>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96232</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2684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73355</xdr:rowOff>
    </xdr:from>
    <xdr:to>
      <xdr:col>55</xdr:col>
      <xdr:colOff>50800</xdr:colOff>
      <xdr:row>38</xdr:row>
      <xdr:rowOff>3505</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41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87122</xdr:rowOff>
    </xdr:from>
    <xdr:to>
      <xdr:col>50</xdr:col>
      <xdr:colOff>114300</xdr:colOff>
      <xdr:row>38</xdr:row>
      <xdr:rowOff>90322</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602222"/>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28549</xdr:rowOff>
    </xdr:from>
    <xdr:to>
      <xdr:col>50</xdr:col>
      <xdr:colOff>165100</xdr:colOff>
      <xdr:row>37</xdr:row>
      <xdr:rowOff>130149</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372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146676</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147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86664</xdr:rowOff>
    </xdr:from>
    <xdr:to>
      <xdr:col>45</xdr:col>
      <xdr:colOff>177800</xdr:colOff>
      <xdr:row>38</xdr:row>
      <xdr:rowOff>87122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601764"/>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21234</xdr:rowOff>
    </xdr:from>
    <xdr:to>
      <xdr:col>46</xdr:col>
      <xdr:colOff>38100</xdr:colOff>
      <xdr:row>37</xdr:row>
      <xdr:rowOff>122834</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3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139361</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140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86664</xdr:rowOff>
    </xdr:from>
    <xdr:to>
      <xdr:col>41</xdr:col>
      <xdr:colOff>50800</xdr:colOff>
      <xdr:row>38</xdr:row>
      <xdr:rowOff>96266</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6972300" y="6601764"/>
          <a:ext cx="889000" cy="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167538</xdr:rowOff>
    </xdr:from>
    <xdr:to>
      <xdr:col>41</xdr:col>
      <xdr:colOff>101600</xdr:colOff>
      <xdr:row>37</xdr:row>
      <xdr:rowOff>97688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3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114215</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114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40437</xdr:rowOff>
    </xdr:from>
    <xdr:to>
      <xdr:col>36</xdr:col>
      <xdr:colOff>165100</xdr:colOff>
      <xdr:row>37</xdr:row>
      <xdr:rowOff>142037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38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158564</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83017" y="6159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36322</xdr:rowOff>
    </xdr:from>
    <xdr:to>
      <xdr:col>55</xdr:col>
      <xdr:colOff>50800</xdr:colOff>
      <xdr:row>38</xdr:row>
      <xdr:rowOff>137922</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55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122699</xdr:rowOff>
    </xdr:from>
    <xdr:ext cx="378565"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466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39522</xdr:rowOff>
    </xdr:from>
    <xdr:to>
      <xdr:col>50</xdr:col>
      <xdr:colOff>165100</xdr:colOff>
      <xdr:row>38</xdr:row>
      <xdr:rowOff>141122</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55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132249</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50017" y="6647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36322</xdr:rowOff>
    </xdr:from>
    <xdr:to>
      <xdr:col>46</xdr:col>
      <xdr:colOff>38100</xdr:colOff>
      <xdr:row>38</xdr:row>
      <xdr:rowOff>137922</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55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129049</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61017" y="6644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35864</xdr:rowOff>
    </xdr:from>
    <xdr:to>
      <xdr:col>41</xdr:col>
      <xdr:colOff>101600</xdr:colOff>
      <xdr:row>38</xdr:row>
      <xdr:rowOff>137464</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55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128591</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2017" y="6643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45466</xdr:rowOff>
    </xdr:from>
    <xdr:to>
      <xdr:col>36</xdr:col>
      <xdr:colOff>165100</xdr:colOff>
      <xdr:row>38</xdr:row>
      <xdr:rowOff>147066</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56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38</xdr:row>
      <xdr:rowOff>138193</xdr:rowOff>
    </xdr:from>
    <xdr:ext cx="313932"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15333" y="6653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97738</xdr:rowOff>
    </xdr:from>
    <xdr:to>
      <xdr:col>54</xdr:col>
      <xdr:colOff>189865</xdr:colOff>
      <xdr:row>58</xdr:row>
      <xdr:rowOff>69218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670238"/>
          <a:ext cx="1270" cy="1343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73045</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1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69218</xdr:rowOff>
    </xdr:from>
    <xdr:to>
      <xdr:col>55</xdr:col>
      <xdr:colOff>88900</xdr:colOff>
      <xdr:row>58</xdr:row>
      <xdr:rowOff>69218</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13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44415</xdr:rowOff>
    </xdr:from>
    <xdr:ext cx="599010"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445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309,178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97738</xdr:rowOff>
    </xdr:from>
    <xdr:to>
      <xdr:col>55</xdr:col>
      <xdr:colOff>88900</xdr:colOff>
      <xdr:row>50</xdr:row>
      <xdr:rowOff>97738</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670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9723</xdr:rowOff>
    </xdr:from>
    <xdr:to>
      <xdr:col>55</xdr:col>
      <xdr:colOff>0</xdr:colOff>
      <xdr:row>54</xdr:row>
      <xdr:rowOff>28125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9639300" y="9096573"/>
          <a:ext cx="838200" cy="18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122114</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5518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143687</xdr:rowOff>
    </xdr:from>
    <xdr:to>
      <xdr:col>55</xdr:col>
      <xdr:colOff>50800</xdr:colOff>
      <xdr:row>56</xdr:row>
      <xdr:rowOff>73837</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57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88594</xdr:rowOff>
    </xdr:from>
    <xdr:to>
      <xdr:col>50</xdr:col>
      <xdr:colOff>114300</xdr:colOff>
      <xdr:row>54</xdr:row>
      <xdr:rowOff>28125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8750300" y="8832544"/>
          <a:ext cx="889000" cy="45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121224</xdr:rowOff>
    </xdr:from>
    <xdr:to>
      <xdr:col>50</xdr:col>
      <xdr:colOff>165100</xdr:colOff>
      <xdr:row>56</xdr:row>
      <xdr:rowOff>51374</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55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42501</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964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5951</xdr:rowOff>
    </xdr:from>
    <xdr:to>
      <xdr:col>45</xdr:col>
      <xdr:colOff>177800</xdr:colOff>
      <xdr:row>51</xdr:row>
      <xdr:rowOff>88594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7861300" y="8749901"/>
          <a:ext cx="889000" cy="82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148350</xdr:rowOff>
    </xdr:from>
    <xdr:to>
      <xdr:col>46</xdr:col>
      <xdr:colOff>38100</xdr:colOff>
      <xdr:row>56</xdr:row>
      <xdr:rowOff>78500</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69627</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83111" y="967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5951</xdr:rowOff>
    </xdr:from>
    <xdr:to>
      <xdr:col>41</xdr:col>
      <xdr:colOff>50800</xdr:colOff>
      <xdr:row>55</xdr:row>
      <xdr:rowOff>27416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6972300" y="8749901"/>
          <a:ext cx="889000" cy="707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46495</xdr:rowOff>
    </xdr:from>
    <xdr:to>
      <xdr:col>41</xdr:col>
      <xdr:colOff>101600</xdr:colOff>
      <xdr:row>55</xdr:row>
      <xdr:rowOff>148095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47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139222</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9568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153936</xdr:rowOff>
    </xdr:from>
    <xdr:to>
      <xdr:col>36</xdr:col>
      <xdr:colOff>165100</xdr:colOff>
      <xdr:row>56</xdr:row>
      <xdr:rowOff>84086</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5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75213</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705111" y="967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130373</xdr:rowOff>
    </xdr:from>
    <xdr:to>
      <xdr:col>55</xdr:col>
      <xdr:colOff>50800</xdr:colOff>
      <xdr:row>53</xdr:row>
      <xdr:rowOff>60523</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04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153250</xdr:rowOff>
    </xdr:from>
    <xdr:ext cx="599010"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8897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148775</xdr:rowOff>
    </xdr:from>
    <xdr:to>
      <xdr:col>50</xdr:col>
      <xdr:colOff>165100</xdr:colOff>
      <xdr:row>54</xdr:row>
      <xdr:rowOff>78925</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23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95452</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39795" y="901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37794</xdr:rowOff>
    </xdr:from>
    <xdr:to>
      <xdr:col>46</xdr:col>
      <xdr:colOff>38100</xdr:colOff>
      <xdr:row>51</xdr:row>
      <xdr:rowOff>139394</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878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49</xdr:row>
      <xdr:rowOff>155921</xdr:rowOff>
    </xdr:from>
    <xdr:ext cx="59901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50795" y="8556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50</xdr:row>
      <xdr:rowOff>126601</xdr:rowOff>
    </xdr:from>
    <xdr:to>
      <xdr:col>41</xdr:col>
      <xdr:colOff>101600</xdr:colOff>
      <xdr:row>51</xdr:row>
      <xdr:rowOff>56751</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869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49</xdr:row>
      <xdr:rowOff>73278</xdr:rowOff>
    </xdr:from>
    <xdr:ext cx="59901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61795" y="8474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148066</xdr:rowOff>
    </xdr:from>
    <xdr:to>
      <xdr:col>36</xdr:col>
      <xdr:colOff>165100</xdr:colOff>
      <xdr:row>55</xdr:row>
      <xdr:rowOff>78216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40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94743</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672795" y="9181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商工費グラフ枠">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32825</xdr:rowOff>
    </xdr:from>
    <xdr:to>
      <xdr:col>54</xdr:col>
      <xdr:colOff>189865</xdr:colOff>
      <xdr:row>78</xdr:row>
      <xdr:rowOff>121695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flipV="1">
          <a:off x="10475595" y="12034325"/>
          <a:ext cx="1270" cy="146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125522</xdr:rowOff>
    </xdr:from>
    <xdr:ext cx="469744" cy="259045"/>
    <xdr:sp macro="" textlink="">
      <xdr:nvSpPr>
        <xdr:cNvPr id="390" name="商工費最小値テキスト">
          <a:extLst>
            <a:ext uri="{FF2B5EF4-FFF2-40B4-BE49-F238E27FC236}">
              <a16:creationId xmlns:a16="http://schemas.microsoft.com/office/drawing/2014/main" id="{00000000-0008-0000-0700-000086010000}"/>
            </a:ext>
          </a:extLst>
        </xdr:cNvPr>
        <xdr:cNvSpPr txBox="1"/>
      </xdr:nvSpPr>
      <xdr:spPr>
        <a:xfrm>
          <a:off x="10528300" y="1349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121695</xdr:rowOff>
    </xdr:from>
    <xdr:to>
      <xdr:col>55</xdr:col>
      <xdr:colOff>88900</xdr:colOff>
      <xdr:row>78</xdr:row>
      <xdr:rowOff>121695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10388600" y="13494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150952</xdr:rowOff>
    </xdr:from>
    <xdr:ext cx="599010" cy="259045"/>
    <xdr:sp macro="" textlink="">
      <xdr:nvSpPr>
        <xdr:cNvPr id="392" name="商工費最大値テキスト">
          <a:extLst>
            <a:ext uri="{FF2B5EF4-FFF2-40B4-BE49-F238E27FC236}">
              <a16:creationId xmlns:a16="http://schemas.microsoft.com/office/drawing/2014/main" id="{00000000-0008-0000-0700-000088010000}"/>
            </a:ext>
          </a:extLst>
        </xdr:cNvPr>
        <xdr:cNvSpPr txBox="1"/>
      </xdr:nvSpPr>
      <xdr:spPr>
        <a:xfrm>
          <a:off x="10528300" y="1180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32825</xdr:rowOff>
    </xdr:from>
    <xdr:to>
      <xdr:col>55</xdr:col>
      <xdr:colOff>88900</xdr:colOff>
      <xdr:row>70</xdr:row>
      <xdr:rowOff>32825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203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96613</xdr:rowOff>
    </xdr:from>
    <xdr:to>
      <xdr:col>55</xdr:col>
      <xdr:colOff>0</xdr:colOff>
      <xdr:row>75</xdr:row>
      <xdr:rowOff>149503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flipV="1">
          <a:off x="9639300" y="12955363"/>
          <a:ext cx="838200" cy="5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152778</xdr:rowOff>
    </xdr:from>
    <xdr:ext cx="534377" cy="259045"/>
    <xdr:sp macro="" textlink="">
      <xdr:nvSpPr>
        <xdr:cNvPr id="395" name="商工費平均値テキスト">
          <a:extLst>
            <a:ext uri="{FF2B5EF4-FFF2-40B4-BE49-F238E27FC236}">
              <a16:creationId xmlns:a16="http://schemas.microsoft.com/office/drawing/2014/main" id="{00000000-0008-0000-0700-00008B010000}"/>
            </a:ext>
          </a:extLst>
        </xdr:cNvPr>
        <xdr:cNvSpPr txBox="1"/>
      </xdr:nvSpPr>
      <xdr:spPr>
        <a:xfrm>
          <a:off x="10528300" y="13011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2901</xdr:rowOff>
    </xdr:from>
    <xdr:to>
      <xdr:col>55</xdr:col>
      <xdr:colOff>50800</xdr:colOff>
      <xdr:row>76</xdr:row>
      <xdr:rowOff>104501</xdr:rowOff>
    </xdr:to>
    <xdr:sp macro="" textlink="">
      <xdr:nvSpPr>
        <xdr:cNvPr id="396" name="フローチャート: 判断 395">
          <a:extLst>
            <a:ext uri="{FF2B5EF4-FFF2-40B4-BE49-F238E27FC236}">
              <a16:creationId xmlns:a16="http://schemas.microsoft.com/office/drawing/2014/main" id="{00000000-0008-0000-0700-00008C010000}"/>
            </a:ext>
          </a:extLst>
        </xdr:cNvPr>
        <xdr:cNvSpPr/>
      </xdr:nvSpPr>
      <xdr:spPr>
        <a:xfrm>
          <a:off x="10426700" y="1303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149503</xdr:rowOff>
    </xdr:from>
    <xdr:to>
      <xdr:col>50</xdr:col>
      <xdr:colOff>114300</xdr:colOff>
      <xdr:row>76</xdr:row>
      <xdr:rowOff>53856</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8750300" y="13008253"/>
          <a:ext cx="889000" cy="75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3787</xdr:rowOff>
    </xdr:from>
    <xdr:to>
      <xdr:col>50</xdr:col>
      <xdr:colOff>165100</xdr:colOff>
      <xdr:row>77</xdr:row>
      <xdr:rowOff>105387</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9588500" y="1320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96514</xdr:rowOff>
    </xdr:from>
    <xdr:ext cx="534377"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9372111" y="1329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53856</xdr:rowOff>
    </xdr:from>
    <xdr:to>
      <xdr:col>45</xdr:col>
      <xdr:colOff>177800</xdr:colOff>
      <xdr:row>76</xdr:row>
      <xdr:rowOff>65039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7861300" y="13084056"/>
          <a:ext cx="889000" cy="1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7674</xdr:rowOff>
    </xdr:from>
    <xdr:to>
      <xdr:col>46</xdr:col>
      <xdr:colOff>38100</xdr:colOff>
      <xdr:row>77</xdr:row>
      <xdr:rowOff>109274</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8699500" y="132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100401</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8483111" y="13302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65039</xdr:rowOff>
    </xdr:from>
    <xdr:to>
      <xdr:col>41</xdr:col>
      <xdr:colOff>50800</xdr:colOff>
      <xdr:row>76</xdr:row>
      <xdr:rowOff>66421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6972300" y="13095239"/>
          <a:ext cx="889000" cy="1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7803</xdr:rowOff>
    </xdr:from>
    <xdr:to>
      <xdr:col>41</xdr:col>
      <xdr:colOff>101600</xdr:colOff>
      <xdr:row>77</xdr:row>
      <xdr:rowOff>109403</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7810500" y="1320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100530</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7594111" y="1330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2408</xdr:rowOff>
    </xdr:from>
    <xdr:to>
      <xdr:col>36</xdr:col>
      <xdr:colOff>165100</xdr:colOff>
      <xdr:row>77</xdr:row>
      <xdr:rowOff>104008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69215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95135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705111" y="1329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45813</xdr:rowOff>
    </xdr:from>
    <xdr:to>
      <xdr:col>55</xdr:col>
      <xdr:colOff>50800</xdr:colOff>
      <xdr:row>75</xdr:row>
      <xdr:rowOff>147414</xdr:rowOff>
    </xdr:to>
    <xdr:sp macro="" textlink="">
      <xdr:nvSpPr>
        <xdr:cNvPr id="413" name="楕円 412">
          <a:extLst>
            <a:ext uri="{FF2B5EF4-FFF2-40B4-BE49-F238E27FC236}">
              <a16:creationId xmlns:a16="http://schemas.microsoft.com/office/drawing/2014/main" id="{00000000-0008-0000-0700-00009D010000}"/>
            </a:ext>
          </a:extLst>
        </xdr:cNvPr>
        <xdr:cNvSpPr/>
      </xdr:nvSpPr>
      <xdr:spPr>
        <a:xfrm>
          <a:off x="10426700" y="1290456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68690</xdr:rowOff>
    </xdr:from>
    <xdr:ext cx="534377" cy="259045"/>
    <xdr:sp macro="" textlink="">
      <xdr:nvSpPr>
        <xdr:cNvPr id="414" name="商工費該当値テキスト">
          <a:extLst>
            <a:ext uri="{FF2B5EF4-FFF2-40B4-BE49-F238E27FC236}">
              <a16:creationId xmlns:a16="http://schemas.microsoft.com/office/drawing/2014/main" id="{00000000-0008-0000-0700-00009E010000}"/>
            </a:ext>
          </a:extLst>
        </xdr:cNvPr>
        <xdr:cNvSpPr txBox="1"/>
      </xdr:nvSpPr>
      <xdr:spPr>
        <a:xfrm>
          <a:off x="10528300" y="1275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98703</xdr:rowOff>
    </xdr:from>
    <xdr:to>
      <xdr:col>50</xdr:col>
      <xdr:colOff>165100</xdr:colOff>
      <xdr:row>76</xdr:row>
      <xdr:rowOff>28853</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9588500" y="1295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45380</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372111" y="1273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3056</xdr:rowOff>
    </xdr:from>
    <xdr:to>
      <xdr:col>46</xdr:col>
      <xdr:colOff>38100</xdr:colOff>
      <xdr:row>76</xdr:row>
      <xdr:rowOff>104656</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8699500" y="1303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121183</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483111" y="1280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14239</xdr:rowOff>
    </xdr:from>
    <xdr:to>
      <xdr:col>41</xdr:col>
      <xdr:colOff>101600</xdr:colOff>
      <xdr:row>76</xdr:row>
      <xdr:rowOff>115839</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7810500" y="1304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132366</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594111" y="1281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15621</xdr:rowOff>
    </xdr:from>
    <xdr:to>
      <xdr:col>36</xdr:col>
      <xdr:colOff>165100</xdr:colOff>
      <xdr:row>76</xdr:row>
      <xdr:rowOff>117221</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6921500" y="1304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133747</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05111" y="1282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a:extLst>
            <a:ext uri="{FF2B5EF4-FFF2-40B4-BE49-F238E27FC236}">
              <a16:creationId xmlns:a16="http://schemas.microsoft.com/office/drawing/2014/main" id="{00000000-0008-0000-0700-0000A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a:extLst>
            <a:ext uri="{FF2B5EF4-FFF2-40B4-BE49-F238E27FC236}">
              <a16:creationId xmlns:a16="http://schemas.microsoft.com/office/drawing/2014/main" id="{00000000-0008-0000-0700-0000B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a:extLst>
            <a:ext uri="{FF2B5EF4-FFF2-40B4-BE49-F238E27FC236}">
              <a16:creationId xmlns:a16="http://schemas.microsoft.com/office/drawing/2014/main" id="{00000000-0008-0000-0700-0000B1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土木費グラフ枠">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77169</xdr:rowOff>
    </xdr:from>
    <xdr:to>
      <xdr:col>54</xdr:col>
      <xdr:colOff>189865</xdr:colOff>
      <xdr:row>98</xdr:row>
      <xdr:rowOff>7725</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flipV="1">
          <a:off x="10475595" y="15850569"/>
          <a:ext cx="1270" cy="959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11552</xdr:rowOff>
    </xdr:from>
    <xdr:ext cx="534377" cy="259045"/>
    <xdr:sp macro="" textlink="">
      <xdr:nvSpPr>
        <xdr:cNvPr id="445" name="土木費最小値テキスト">
          <a:extLst>
            <a:ext uri="{FF2B5EF4-FFF2-40B4-BE49-F238E27FC236}">
              <a16:creationId xmlns:a16="http://schemas.microsoft.com/office/drawing/2014/main" id="{00000000-0008-0000-0700-0000BD010000}"/>
            </a:ext>
          </a:extLst>
        </xdr:cNvPr>
        <xdr:cNvSpPr txBox="1"/>
      </xdr:nvSpPr>
      <xdr:spPr>
        <a:xfrm>
          <a:off x="10528300" y="1681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7725</xdr:rowOff>
    </xdr:from>
    <xdr:to>
      <xdr:col>55</xdr:col>
      <xdr:colOff>88900</xdr:colOff>
      <xdr:row>98</xdr:row>
      <xdr:rowOff>7725</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10388600" y="16809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23846</xdr:rowOff>
    </xdr:from>
    <xdr:ext cx="599010" cy="259045"/>
    <xdr:sp macro="" textlink="">
      <xdr:nvSpPr>
        <xdr:cNvPr id="447" name="土木費最大値テキスト">
          <a:extLst>
            <a:ext uri="{FF2B5EF4-FFF2-40B4-BE49-F238E27FC236}">
              <a16:creationId xmlns:a16="http://schemas.microsoft.com/office/drawing/2014/main" id="{00000000-0008-0000-0700-0000BF010000}"/>
            </a:ext>
          </a:extLst>
        </xdr:cNvPr>
        <xdr:cNvSpPr txBox="1"/>
      </xdr:nvSpPr>
      <xdr:spPr>
        <a:xfrm>
          <a:off x="10528300" y="15625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238,677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77169</xdr:rowOff>
    </xdr:from>
    <xdr:to>
      <xdr:col>55</xdr:col>
      <xdr:colOff>88900</xdr:colOff>
      <xdr:row>92</xdr:row>
      <xdr:rowOff>77169</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585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30776</xdr:rowOff>
    </xdr:from>
    <xdr:to>
      <xdr:col>55</xdr:col>
      <xdr:colOff>0</xdr:colOff>
      <xdr:row>94</xdr:row>
      <xdr:rowOff>43884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9639300" y="15975626"/>
          <a:ext cx="838200" cy="18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125181</xdr:rowOff>
    </xdr:from>
    <xdr:ext cx="534377" cy="259045"/>
    <xdr:sp macro="" textlink="">
      <xdr:nvSpPr>
        <xdr:cNvPr id="450" name="土木費平均値テキスト">
          <a:extLst>
            <a:ext uri="{FF2B5EF4-FFF2-40B4-BE49-F238E27FC236}">
              <a16:creationId xmlns:a16="http://schemas.microsoft.com/office/drawing/2014/main" id="{00000000-0008-0000-0700-0000C2010000}"/>
            </a:ext>
          </a:extLst>
        </xdr:cNvPr>
        <xdr:cNvSpPr txBox="1"/>
      </xdr:nvSpPr>
      <xdr:spPr>
        <a:xfrm>
          <a:off x="10528300" y="16412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146754</xdr:rowOff>
    </xdr:from>
    <xdr:to>
      <xdr:col>55</xdr:col>
      <xdr:colOff>50800</xdr:colOff>
      <xdr:row>96</xdr:row>
      <xdr:rowOff>76904</xdr:rowOff>
    </xdr:to>
    <xdr:sp macro="" textlink="">
      <xdr:nvSpPr>
        <xdr:cNvPr id="451" name="フローチャート: 判断 450">
          <a:extLst>
            <a:ext uri="{FF2B5EF4-FFF2-40B4-BE49-F238E27FC236}">
              <a16:creationId xmlns:a16="http://schemas.microsoft.com/office/drawing/2014/main" id="{00000000-0008-0000-0700-0000C3010000}"/>
            </a:ext>
          </a:extLst>
        </xdr:cNvPr>
        <xdr:cNvSpPr/>
      </xdr:nvSpPr>
      <xdr:spPr>
        <a:xfrm>
          <a:off x="10426700" y="16434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30776</xdr:rowOff>
    </xdr:from>
    <xdr:to>
      <xdr:col>50</xdr:col>
      <xdr:colOff>114300</xdr:colOff>
      <xdr:row>93</xdr:row>
      <xdr:rowOff>84525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8750300" y="15975626"/>
          <a:ext cx="889000" cy="5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153997</xdr:rowOff>
    </xdr:from>
    <xdr:to>
      <xdr:col>50</xdr:col>
      <xdr:colOff>165100</xdr:colOff>
      <xdr:row>96</xdr:row>
      <xdr:rowOff>84147</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95885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75274</xdr:rowOff>
    </xdr:from>
    <xdr:ext cx="534377"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9372111" y="1653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84525</xdr:rowOff>
    </xdr:from>
    <xdr:to>
      <xdr:col>45</xdr:col>
      <xdr:colOff>177800</xdr:colOff>
      <xdr:row>93</xdr:row>
      <xdr:rowOff>117763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7861300" y="16029375"/>
          <a:ext cx="889000" cy="3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164982</xdr:rowOff>
    </xdr:from>
    <xdr:to>
      <xdr:col>46</xdr:col>
      <xdr:colOff>38100</xdr:colOff>
      <xdr:row>96</xdr:row>
      <xdr:rowOff>95132</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8699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86259</xdr:rowOff>
    </xdr:from>
    <xdr:ext cx="534377"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8483111" y="1654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117763</xdr:rowOff>
    </xdr:from>
    <xdr:to>
      <xdr:col>41</xdr:col>
      <xdr:colOff>50800</xdr:colOff>
      <xdr:row>93</xdr:row>
      <xdr:rowOff>119208</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6972300" y="16062613"/>
          <a:ext cx="889000" cy="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159643</xdr:rowOff>
    </xdr:from>
    <xdr:to>
      <xdr:col>41</xdr:col>
      <xdr:colOff>101600</xdr:colOff>
      <xdr:row>96</xdr:row>
      <xdr:rowOff>89793</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7810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80920</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7594111" y="1654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10874</xdr:rowOff>
    </xdr:from>
    <xdr:to>
      <xdr:col>36</xdr:col>
      <xdr:colOff>165100</xdr:colOff>
      <xdr:row>96</xdr:row>
      <xdr:rowOff>112474</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6921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103601</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705111" y="1656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164534</xdr:rowOff>
    </xdr:from>
    <xdr:to>
      <xdr:col>55</xdr:col>
      <xdr:colOff>50800</xdr:colOff>
      <xdr:row>94</xdr:row>
      <xdr:rowOff>94684</xdr:rowOff>
    </xdr:to>
    <xdr:sp macro="" textlink="">
      <xdr:nvSpPr>
        <xdr:cNvPr id="468" name="楕円 467">
          <a:extLst>
            <a:ext uri="{FF2B5EF4-FFF2-40B4-BE49-F238E27FC236}">
              <a16:creationId xmlns:a16="http://schemas.microsoft.com/office/drawing/2014/main" id="{00000000-0008-0000-0700-0000D4010000}"/>
            </a:ext>
          </a:extLst>
        </xdr:cNvPr>
        <xdr:cNvSpPr/>
      </xdr:nvSpPr>
      <xdr:spPr>
        <a:xfrm>
          <a:off x="10426700" y="1610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15961</xdr:rowOff>
    </xdr:from>
    <xdr:ext cx="599010" cy="259045"/>
    <xdr:sp macro="" textlink="">
      <xdr:nvSpPr>
        <xdr:cNvPr id="469" name="土木費該当値テキスト">
          <a:extLst>
            <a:ext uri="{FF2B5EF4-FFF2-40B4-BE49-F238E27FC236}">
              <a16:creationId xmlns:a16="http://schemas.microsoft.com/office/drawing/2014/main" id="{00000000-0008-0000-0700-0000D5010000}"/>
            </a:ext>
          </a:extLst>
        </xdr:cNvPr>
        <xdr:cNvSpPr txBox="1"/>
      </xdr:nvSpPr>
      <xdr:spPr>
        <a:xfrm>
          <a:off x="10528300" y="15960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151426</xdr:rowOff>
    </xdr:from>
    <xdr:to>
      <xdr:col>50</xdr:col>
      <xdr:colOff>165100</xdr:colOff>
      <xdr:row>93</xdr:row>
      <xdr:rowOff>81576</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9588500" y="1592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98103</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39795" y="15700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33725</xdr:rowOff>
    </xdr:from>
    <xdr:to>
      <xdr:col>46</xdr:col>
      <xdr:colOff>38100</xdr:colOff>
      <xdr:row>93</xdr:row>
      <xdr:rowOff>135325</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8699500" y="159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91</xdr:row>
      <xdr:rowOff>151852</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50795" y="15753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66963</xdr:rowOff>
    </xdr:from>
    <xdr:to>
      <xdr:col>41</xdr:col>
      <xdr:colOff>101600</xdr:colOff>
      <xdr:row>93</xdr:row>
      <xdr:rowOff>168563</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7810500" y="1601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13640</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5787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68408</xdr:rowOff>
    </xdr:from>
    <xdr:to>
      <xdr:col>36</xdr:col>
      <xdr:colOff>165100</xdr:colOff>
      <xdr:row>93</xdr:row>
      <xdr:rowOff>170008</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6921500" y="1601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92</xdr:row>
      <xdr:rowOff>15085</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5788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7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7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7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8" name="直線コネクタ 487">
          <a:extLst>
            <a:ext uri="{FF2B5EF4-FFF2-40B4-BE49-F238E27FC236}">
              <a16:creationId xmlns:a16="http://schemas.microsoft.com/office/drawing/2014/main" id="{00000000-0008-0000-0700-0000E8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消防費グラフ枠">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155437</xdr:rowOff>
    </xdr:from>
    <xdr:to>
      <xdr:col>85</xdr:col>
      <xdr:colOff>126364</xdr:colOff>
      <xdr:row>38</xdr:row>
      <xdr:rowOff>45320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flipV="1">
          <a:off x="16317595" y="5298937"/>
          <a:ext cx="1269" cy="1261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49147</xdr:rowOff>
    </xdr:from>
    <xdr:ext cx="534377" cy="259045"/>
    <xdr:sp macro="" textlink="">
      <xdr:nvSpPr>
        <xdr:cNvPr id="500" name="消防費最小値テキスト">
          <a:extLst>
            <a:ext uri="{FF2B5EF4-FFF2-40B4-BE49-F238E27FC236}">
              <a16:creationId xmlns:a16="http://schemas.microsoft.com/office/drawing/2014/main" id="{00000000-0008-0000-0700-0000F4010000}"/>
            </a:ext>
          </a:extLst>
        </xdr:cNvPr>
        <xdr:cNvSpPr txBox="1"/>
      </xdr:nvSpPr>
      <xdr:spPr>
        <a:xfrm>
          <a:off x="16370300" y="656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45320</xdr:rowOff>
    </xdr:from>
    <xdr:to>
      <xdr:col>86</xdr:col>
      <xdr:colOff>25400</xdr:colOff>
      <xdr:row>38</xdr:row>
      <xdr:rowOff>45320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6230600" y="656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102114</xdr:rowOff>
    </xdr:from>
    <xdr:ext cx="599010" cy="259045"/>
    <xdr:sp macro="" textlink="">
      <xdr:nvSpPr>
        <xdr:cNvPr id="502" name="消防費最大値テキスト">
          <a:extLst>
            <a:ext uri="{FF2B5EF4-FFF2-40B4-BE49-F238E27FC236}">
              <a16:creationId xmlns:a16="http://schemas.microsoft.com/office/drawing/2014/main" id="{00000000-0008-0000-0700-0000F6010000}"/>
            </a:ext>
          </a:extLst>
        </xdr:cNvPr>
        <xdr:cNvSpPr txBox="1"/>
      </xdr:nvSpPr>
      <xdr:spPr>
        <a:xfrm>
          <a:off x="16370300" y="5074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296,558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155437</xdr:rowOff>
    </xdr:from>
    <xdr:to>
      <xdr:col>86</xdr:col>
      <xdr:colOff>25400</xdr:colOff>
      <xdr:row>30</xdr:row>
      <xdr:rowOff>155437</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6230600" y="5298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83565</xdr:rowOff>
    </xdr:from>
    <xdr:to>
      <xdr:col>85</xdr:col>
      <xdr:colOff>127000</xdr:colOff>
      <xdr:row>37</xdr:row>
      <xdr:rowOff>65537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5481300" y="6255765"/>
          <a:ext cx="838200" cy="153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171422</xdr:rowOff>
    </xdr:from>
    <xdr:ext cx="534377" cy="259045"/>
    <xdr:sp macro="" textlink="">
      <xdr:nvSpPr>
        <xdr:cNvPr id="505" name="消防費平均値テキスト">
          <a:extLst>
            <a:ext uri="{FF2B5EF4-FFF2-40B4-BE49-F238E27FC236}">
              <a16:creationId xmlns:a16="http://schemas.microsoft.com/office/drawing/2014/main" id="{00000000-0008-0000-0700-0000F9010000}"/>
            </a:ext>
          </a:extLst>
        </xdr:cNvPr>
        <xdr:cNvSpPr txBox="1"/>
      </xdr:nvSpPr>
      <xdr:spPr>
        <a:xfrm>
          <a:off x="16370300" y="6343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21545</xdr:rowOff>
    </xdr:from>
    <xdr:to>
      <xdr:col>85</xdr:col>
      <xdr:colOff>177800</xdr:colOff>
      <xdr:row>37</xdr:row>
      <xdr:rowOff>123145</xdr:rowOff>
    </xdr:to>
    <xdr:sp macro="" textlink="">
      <xdr:nvSpPr>
        <xdr:cNvPr id="506" name="フローチャート: 判断 505">
          <a:extLst>
            <a:ext uri="{FF2B5EF4-FFF2-40B4-BE49-F238E27FC236}">
              <a16:creationId xmlns:a16="http://schemas.microsoft.com/office/drawing/2014/main" id="{00000000-0008-0000-0700-0000FA010000}"/>
            </a:ext>
          </a:extLst>
        </xdr:cNvPr>
        <xdr:cNvSpPr/>
      </xdr:nvSpPr>
      <xdr:spPr>
        <a:xfrm>
          <a:off x="16268700" y="63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83565</xdr:rowOff>
    </xdr:from>
    <xdr:to>
      <xdr:col>81</xdr:col>
      <xdr:colOff>50800</xdr:colOff>
      <xdr:row>37</xdr:row>
      <xdr:rowOff>27320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4592300" y="6255765"/>
          <a:ext cx="889000" cy="11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51446</xdr:rowOff>
    </xdr:from>
    <xdr:to>
      <xdr:col>81</xdr:col>
      <xdr:colOff>101600</xdr:colOff>
      <xdr:row>37</xdr:row>
      <xdr:rowOff>153046</xdr:rowOff>
    </xdr:to>
    <xdr:sp macro="" textlink="">
      <xdr:nvSpPr>
        <xdr:cNvPr id="508" name="フローチャート: 判断 507">
          <a:extLst>
            <a:ext uri="{FF2B5EF4-FFF2-40B4-BE49-F238E27FC236}">
              <a16:creationId xmlns:a16="http://schemas.microsoft.com/office/drawing/2014/main" id="{00000000-0008-0000-0700-0000FC010000}"/>
            </a:ext>
          </a:extLst>
        </xdr:cNvPr>
        <xdr:cNvSpPr/>
      </xdr:nvSpPr>
      <xdr:spPr>
        <a:xfrm>
          <a:off x="15430500" y="639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144173</xdr:rowOff>
    </xdr:from>
    <xdr:ext cx="534377"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5214111" y="648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27320</xdr:rowOff>
    </xdr:from>
    <xdr:to>
      <xdr:col>76</xdr:col>
      <xdr:colOff>114300</xdr:colOff>
      <xdr:row>37</xdr:row>
      <xdr:rowOff>98790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3703300" y="6370970"/>
          <a:ext cx="889000" cy="7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70164</xdr:rowOff>
    </xdr:from>
    <xdr:to>
      <xdr:col>76</xdr:col>
      <xdr:colOff>165100</xdr:colOff>
      <xdr:row>38</xdr:row>
      <xdr:rowOff>314</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4541500" y="64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162891</xdr:rowOff>
    </xdr:from>
    <xdr:ext cx="534377"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4325111" y="650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98790</xdr:rowOff>
    </xdr:from>
    <xdr:to>
      <xdr:col>71</xdr:col>
      <xdr:colOff>177800</xdr:colOff>
      <xdr:row>37</xdr:row>
      <xdr:rowOff>127040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2814300" y="6442440"/>
          <a:ext cx="889000" cy="2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72532</xdr:rowOff>
    </xdr:from>
    <xdr:to>
      <xdr:col>72</xdr:col>
      <xdr:colOff>38100</xdr:colOff>
      <xdr:row>38</xdr:row>
      <xdr:rowOff>2682</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3652500" y="641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165259</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3436111" y="650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61719</xdr:rowOff>
    </xdr:from>
    <xdr:to>
      <xdr:col>67</xdr:col>
      <xdr:colOff>101600</xdr:colOff>
      <xdr:row>37</xdr:row>
      <xdr:rowOff>163319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2763500" y="64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8396</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2547111" y="618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14737</xdr:rowOff>
    </xdr:from>
    <xdr:to>
      <xdr:col>85</xdr:col>
      <xdr:colOff>177800</xdr:colOff>
      <xdr:row>37</xdr:row>
      <xdr:rowOff>116337</xdr:rowOff>
    </xdr:to>
    <xdr:sp macro="" textlink="">
      <xdr:nvSpPr>
        <xdr:cNvPr id="523" name="楕円 522">
          <a:extLst>
            <a:ext uri="{FF2B5EF4-FFF2-40B4-BE49-F238E27FC236}">
              <a16:creationId xmlns:a16="http://schemas.microsoft.com/office/drawing/2014/main" id="{00000000-0008-0000-0700-00000B020000}"/>
            </a:ext>
          </a:extLst>
        </xdr:cNvPr>
        <xdr:cNvSpPr/>
      </xdr:nvSpPr>
      <xdr:spPr>
        <a:xfrm>
          <a:off x="16268700" y="635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37614</xdr:rowOff>
    </xdr:from>
    <xdr:ext cx="534377" cy="259045"/>
    <xdr:sp macro="" textlink="">
      <xdr:nvSpPr>
        <xdr:cNvPr id="524" name="消防費該当値テキスト">
          <a:extLst>
            <a:ext uri="{FF2B5EF4-FFF2-40B4-BE49-F238E27FC236}">
              <a16:creationId xmlns:a16="http://schemas.microsoft.com/office/drawing/2014/main" id="{00000000-0008-0000-0700-00000C020000}"/>
            </a:ext>
          </a:extLst>
        </xdr:cNvPr>
        <xdr:cNvSpPr txBox="1"/>
      </xdr:nvSpPr>
      <xdr:spPr>
        <a:xfrm>
          <a:off x="16370300" y="620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32765</xdr:rowOff>
    </xdr:from>
    <xdr:to>
      <xdr:col>81</xdr:col>
      <xdr:colOff>101600</xdr:colOff>
      <xdr:row>36</xdr:row>
      <xdr:rowOff>134365</xdr:rowOff>
    </xdr:to>
    <xdr:sp macro="" textlink="">
      <xdr:nvSpPr>
        <xdr:cNvPr id="525" name="楕円 524">
          <a:extLst>
            <a:ext uri="{FF2B5EF4-FFF2-40B4-BE49-F238E27FC236}">
              <a16:creationId xmlns:a16="http://schemas.microsoft.com/office/drawing/2014/main" id="{00000000-0008-0000-0700-00000D020000}"/>
            </a:ext>
          </a:extLst>
        </xdr:cNvPr>
        <xdr:cNvSpPr/>
      </xdr:nvSpPr>
      <xdr:spPr>
        <a:xfrm>
          <a:off x="15430500" y="620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150892</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598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147970</xdr:rowOff>
    </xdr:from>
    <xdr:to>
      <xdr:col>76</xdr:col>
      <xdr:colOff>165100</xdr:colOff>
      <xdr:row>37</xdr:row>
      <xdr:rowOff>78120</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4541500" y="632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94647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09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47990</xdr:rowOff>
    </xdr:from>
    <xdr:to>
      <xdr:col>72</xdr:col>
      <xdr:colOff>38100</xdr:colOff>
      <xdr:row>37</xdr:row>
      <xdr:rowOff>149590</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3652500" y="639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166117</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16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76240</xdr:rowOff>
    </xdr:from>
    <xdr:to>
      <xdr:col>67</xdr:col>
      <xdr:colOff>101600</xdr:colOff>
      <xdr:row>38</xdr:row>
      <xdr:rowOff>6390</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2763500" y="641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168967</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51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id="{00000000-0008-0000-07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a:extLst>
            <a:ext uri="{FF2B5EF4-FFF2-40B4-BE49-F238E27FC236}">
              <a16:creationId xmlns:a16="http://schemas.microsoft.com/office/drawing/2014/main" id="{00000000-0008-0000-0700-00001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a:extLst>
            <a:ext uri="{FF2B5EF4-FFF2-40B4-BE49-F238E27FC236}">
              <a16:creationId xmlns:a16="http://schemas.microsoft.com/office/drawing/2014/main" id="{00000000-0008-0000-0700-00001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a:extLst>
            <a:ext uri="{FF2B5EF4-FFF2-40B4-BE49-F238E27FC236}">
              <a16:creationId xmlns:a16="http://schemas.microsoft.com/office/drawing/2014/main" id="{00000000-0008-0000-0700-00001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a:extLst>
            <a:ext uri="{FF2B5EF4-FFF2-40B4-BE49-F238E27FC236}">
              <a16:creationId xmlns:a16="http://schemas.microsoft.com/office/drawing/2014/main" id="{00000000-0008-0000-0700-00001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a:extLst>
            <a:ext uri="{FF2B5EF4-FFF2-40B4-BE49-F238E27FC236}">
              <a16:creationId xmlns:a16="http://schemas.microsoft.com/office/drawing/2014/main" id="{00000000-0008-0000-0700-00001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a:extLst>
            <a:ext uri="{FF2B5EF4-FFF2-40B4-BE49-F238E27FC236}">
              <a16:creationId xmlns:a16="http://schemas.microsoft.com/office/drawing/2014/main" id="{00000000-0008-0000-0700-00002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教育費グラフ枠">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110137</xdr:rowOff>
    </xdr:from>
    <xdr:to>
      <xdr:col>85</xdr:col>
      <xdr:colOff>126364</xdr:colOff>
      <xdr:row>57</xdr:row>
      <xdr:rowOff>107413</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flipV="1">
          <a:off x="16317595" y="8854087"/>
          <a:ext cx="1269" cy="1025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111240</xdr:rowOff>
    </xdr:from>
    <xdr:ext cx="534377" cy="259045"/>
    <xdr:sp macro="" textlink="">
      <xdr:nvSpPr>
        <xdr:cNvPr id="555" name="教育費最小値テキスト">
          <a:extLst>
            <a:ext uri="{FF2B5EF4-FFF2-40B4-BE49-F238E27FC236}">
              <a16:creationId xmlns:a16="http://schemas.microsoft.com/office/drawing/2014/main" id="{00000000-0008-0000-0700-00002B020000}"/>
            </a:ext>
          </a:extLst>
        </xdr:cNvPr>
        <xdr:cNvSpPr txBox="1"/>
      </xdr:nvSpPr>
      <xdr:spPr>
        <a:xfrm>
          <a:off x="16370300" y="988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107413</xdr:rowOff>
    </xdr:from>
    <xdr:to>
      <xdr:col>86</xdr:col>
      <xdr:colOff>25400</xdr:colOff>
      <xdr:row>57</xdr:row>
      <xdr:rowOff>107413</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6230600" y="988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56814</xdr:rowOff>
    </xdr:from>
    <xdr:ext cx="599010" cy="259045"/>
    <xdr:sp macro="" textlink="">
      <xdr:nvSpPr>
        <xdr:cNvPr id="557" name="教育費最大値テキスト">
          <a:extLst>
            <a:ext uri="{FF2B5EF4-FFF2-40B4-BE49-F238E27FC236}">
              <a16:creationId xmlns:a16="http://schemas.microsoft.com/office/drawing/2014/main" id="{00000000-0008-0000-0700-00002D020000}"/>
            </a:ext>
          </a:extLst>
        </xdr:cNvPr>
        <xdr:cNvSpPr txBox="1"/>
      </xdr:nvSpPr>
      <xdr:spPr>
        <a:xfrm>
          <a:off x="16370300" y="862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268,966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110137</xdr:rowOff>
    </xdr:from>
    <xdr:to>
      <xdr:col>86</xdr:col>
      <xdr:colOff>25400</xdr:colOff>
      <xdr:row>51</xdr:row>
      <xdr:rowOff>110137</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6230600" y="885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166812</xdr:rowOff>
    </xdr:from>
    <xdr:to>
      <xdr:col>85</xdr:col>
      <xdr:colOff>127000</xdr:colOff>
      <xdr:row>55</xdr:row>
      <xdr:rowOff>8008</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5481300" y="9425112"/>
          <a:ext cx="838200" cy="1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118885</xdr:rowOff>
    </xdr:from>
    <xdr:ext cx="599010" cy="259045"/>
    <xdr:sp macro="" textlink="">
      <xdr:nvSpPr>
        <xdr:cNvPr id="560" name="教育費平均値テキスト">
          <a:extLst>
            <a:ext uri="{FF2B5EF4-FFF2-40B4-BE49-F238E27FC236}">
              <a16:creationId xmlns:a16="http://schemas.microsoft.com/office/drawing/2014/main" id="{00000000-0008-0000-0700-000030020000}"/>
            </a:ext>
          </a:extLst>
        </xdr:cNvPr>
        <xdr:cNvSpPr txBox="1"/>
      </xdr:nvSpPr>
      <xdr:spPr>
        <a:xfrm>
          <a:off x="16370300" y="95486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140458</xdr:rowOff>
    </xdr:from>
    <xdr:to>
      <xdr:col>85</xdr:col>
      <xdr:colOff>177800</xdr:colOff>
      <xdr:row>56</xdr:row>
      <xdr:rowOff>70608</xdr:rowOff>
    </xdr:to>
    <xdr:sp macro="" textlink="">
      <xdr:nvSpPr>
        <xdr:cNvPr id="561" name="フローチャート: 判断 560">
          <a:extLst>
            <a:ext uri="{FF2B5EF4-FFF2-40B4-BE49-F238E27FC236}">
              <a16:creationId xmlns:a16="http://schemas.microsoft.com/office/drawing/2014/main" id="{00000000-0008-0000-0700-000031020000}"/>
            </a:ext>
          </a:extLst>
        </xdr:cNvPr>
        <xdr:cNvSpPr/>
      </xdr:nvSpPr>
      <xdr:spPr>
        <a:xfrm>
          <a:off x="16268700" y="957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118486</xdr:rowOff>
    </xdr:from>
    <xdr:to>
      <xdr:col>81</xdr:col>
      <xdr:colOff>50800</xdr:colOff>
      <xdr:row>54</xdr:row>
      <xdr:rowOff>166812</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4592300" y="9376786"/>
          <a:ext cx="889000" cy="4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149003</xdr:rowOff>
    </xdr:from>
    <xdr:to>
      <xdr:col>81</xdr:col>
      <xdr:colOff>101600</xdr:colOff>
      <xdr:row>56</xdr:row>
      <xdr:rowOff>79153</xdr:rowOff>
    </xdr:to>
    <xdr:sp macro="" textlink="">
      <xdr:nvSpPr>
        <xdr:cNvPr id="563" name="フローチャート: 判断 562">
          <a:extLst>
            <a:ext uri="{FF2B5EF4-FFF2-40B4-BE49-F238E27FC236}">
              <a16:creationId xmlns:a16="http://schemas.microsoft.com/office/drawing/2014/main" id="{00000000-0008-0000-0700-000033020000}"/>
            </a:ext>
          </a:extLst>
        </xdr:cNvPr>
        <xdr:cNvSpPr/>
      </xdr:nvSpPr>
      <xdr:spPr>
        <a:xfrm>
          <a:off x="15430500" y="957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70280</xdr:rowOff>
    </xdr:from>
    <xdr:ext cx="534377"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5214111" y="967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93610</xdr:rowOff>
    </xdr:from>
    <xdr:to>
      <xdr:col>76</xdr:col>
      <xdr:colOff>114300</xdr:colOff>
      <xdr:row>54</xdr:row>
      <xdr:rowOff>118486</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3703300" y="9351910"/>
          <a:ext cx="889000" cy="2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1219</xdr:rowOff>
    </xdr:from>
    <xdr:to>
      <xdr:col>76</xdr:col>
      <xdr:colOff>165100</xdr:colOff>
      <xdr:row>56</xdr:row>
      <xdr:rowOff>102819</xdr:rowOff>
    </xdr:to>
    <xdr:sp macro="" textlink="">
      <xdr:nvSpPr>
        <xdr:cNvPr id="566" name="フローチャート: 判断 565">
          <a:extLst>
            <a:ext uri="{FF2B5EF4-FFF2-40B4-BE49-F238E27FC236}">
              <a16:creationId xmlns:a16="http://schemas.microsoft.com/office/drawing/2014/main" id="{00000000-0008-0000-0700-000036020000}"/>
            </a:ext>
          </a:extLst>
        </xdr:cNvPr>
        <xdr:cNvSpPr/>
      </xdr:nvSpPr>
      <xdr:spPr>
        <a:xfrm>
          <a:off x="14541500" y="960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93946</xdr:rowOff>
    </xdr:from>
    <xdr:ext cx="534377"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4325111" y="969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93610</xdr:rowOff>
    </xdr:from>
    <xdr:to>
      <xdr:col>71</xdr:col>
      <xdr:colOff>177800</xdr:colOff>
      <xdr:row>55</xdr:row>
      <xdr:rowOff>87419</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2814300" y="9351910"/>
          <a:ext cx="889000" cy="16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160164</xdr:rowOff>
    </xdr:from>
    <xdr:to>
      <xdr:col>72</xdr:col>
      <xdr:colOff>38100</xdr:colOff>
      <xdr:row>56</xdr:row>
      <xdr:rowOff>90314</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3652500" y="958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81441</xdr:rowOff>
    </xdr:from>
    <xdr:ext cx="534377"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3436111" y="968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5466</xdr:rowOff>
    </xdr:from>
    <xdr:to>
      <xdr:col>67</xdr:col>
      <xdr:colOff>101600</xdr:colOff>
      <xdr:row>56</xdr:row>
      <xdr:rowOff>107066</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2763500" y="96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98193</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2547111" y="969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128658</xdr:rowOff>
    </xdr:from>
    <xdr:to>
      <xdr:col>85</xdr:col>
      <xdr:colOff>177800</xdr:colOff>
      <xdr:row>55</xdr:row>
      <xdr:rowOff>58808</xdr:rowOff>
    </xdr:to>
    <xdr:sp macro="" textlink="">
      <xdr:nvSpPr>
        <xdr:cNvPr id="578" name="楕円 577">
          <a:extLst>
            <a:ext uri="{FF2B5EF4-FFF2-40B4-BE49-F238E27FC236}">
              <a16:creationId xmlns:a16="http://schemas.microsoft.com/office/drawing/2014/main" id="{00000000-0008-0000-0700-000042020000}"/>
            </a:ext>
          </a:extLst>
        </xdr:cNvPr>
        <xdr:cNvSpPr/>
      </xdr:nvSpPr>
      <xdr:spPr>
        <a:xfrm>
          <a:off x="16268700" y="938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151535</xdr:rowOff>
    </xdr:from>
    <xdr:ext cx="599010" cy="259045"/>
    <xdr:sp macro="" textlink="">
      <xdr:nvSpPr>
        <xdr:cNvPr id="579" name="教育費該当値テキスト">
          <a:extLst>
            <a:ext uri="{FF2B5EF4-FFF2-40B4-BE49-F238E27FC236}">
              <a16:creationId xmlns:a16="http://schemas.microsoft.com/office/drawing/2014/main" id="{00000000-0008-0000-0700-000043020000}"/>
            </a:ext>
          </a:extLst>
        </xdr:cNvPr>
        <xdr:cNvSpPr txBox="1"/>
      </xdr:nvSpPr>
      <xdr:spPr>
        <a:xfrm>
          <a:off x="16370300" y="9238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116012</xdr:rowOff>
    </xdr:from>
    <xdr:to>
      <xdr:col>81</xdr:col>
      <xdr:colOff>101600</xdr:colOff>
      <xdr:row>55</xdr:row>
      <xdr:rowOff>46162</xdr:rowOff>
    </xdr:to>
    <xdr:sp macro="" textlink="">
      <xdr:nvSpPr>
        <xdr:cNvPr id="580" name="楕円 579">
          <a:extLst>
            <a:ext uri="{FF2B5EF4-FFF2-40B4-BE49-F238E27FC236}">
              <a16:creationId xmlns:a16="http://schemas.microsoft.com/office/drawing/2014/main" id="{00000000-0008-0000-0700-000044020000}"/>
            </a:ext>
          </a:extLst>
        </xdr:cNvPr>
        <xdr:cNvSpPr/>
      </xdr:nvSpPr>
      <xdr:spPr>
        <a:xfrm>
          <a:off x="15430500" y="937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62689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9149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67686</xdr:rowOff>
    </xdr:from>
    <xdr:to>
      <xdr:col>76</xdr:col>
      <xdr:colOff>165100</xdr:colOff>
      <xdr:row>54</xdr:row>
      <xdr:rowOff>169286</xdr:rowOff>
    </xdr:to>
    <xdr:sp macro="" textlink="">
      <xdr:nvSpPr>
        <xdr:cNvPr id="582" name="楕円 581">
          <a:extLst>
            <a:ext uri="{FF2B5EF4-FFF2-40B4-BE49-F238E27FC236}">
              <a16:creationId xmlns:a16="http://schemas.microsoft.com/office/drawing/2014/main" id="{00000000-0008-0000-0700-000046020000}"/>
            </a:ext>
          </a:extLst>
        </xdr:cNvPr>
        <xdr:cNvSpPr/>
      </xdr:nvSpPr>
      <xdr:spPr>
        <a:xfrm>
          <a:off x="14541500" y="932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14363</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292795" y="9101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42810</xdr:rowOff>
    </xdr:from>
    <xdr:to>
      <xdr:col>72</xdr:col>
      <xdr:colOff>38100</xdr:colOff>
      <xdr:row>54</xdr:row>
      <xdr:rowOff>144410</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3652500" y="930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52</xdr:row>
      <xdr:rowOff>160937</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03795" y="9076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36619</xdr:rowOff>
    </xdr:from>
    <xdr:to>
      <xdr:col>67</xdr:col>
      <xdr:colOff>101600</xdr:colOff>
      <xdr:row>55</xdr:row>
      <xdr:rowOff>138219</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2763500" y="946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154746</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14795" y="9241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7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7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7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7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7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8" name="直線コネクタ 597">
          <a:extLst>
            <a:ext uri="{FF2B5EF4-FFF2-40B4-BE49-F238E27FC236}">
              <a16:creationId xmlns:a16="http://schemas.microsoft.com/office/drawing/2014/main" id="{00000000-0008-0000-0700-000056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a:extLst>
            <a:ext uri="{FF2B5EF4-FFF2-40B4-BE49-F238E27FC236}">
              <a16:creationId xmlns:a16="http://schemas.microsoft.com/office/drawing/2014/main" id="{00000000-0008-0000-0700-00005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災害復旧費グラフ枠">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52181</xdr:rowOff>
    </xdr:from>
    <xdr:to>
      <xdr:col>85</xdr:col>
      <xdr:colOff>126364</xdr:colOff>
      <xdr:row>78</xdr:row>
      <xdr:rowOff>25400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flipV="1">
          <a:off x="16317595" y="12225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08" name="災害復旧費最小値テキスト">
          <a:extLst>
            <a:ext uri="{FF2B5EF4-FFF2-40B4-BE49-F238E27FC236}">
              <a16:creationId xmlns:a16="http://schemas.microsoft.com/office/drawing/2014/main" id="{00000000-0008-0000-0700-000060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170308</xdr:rowOff>
    </xdr:from>
    <xdr:ext cx="599010" cy="259045"/>
    <xdr:sp macro="" textlink="">
      <xdr:nvSpPr>
        <xdr:cNvPr id="610" name="災害復旧費最大値テキスト">
          <a:extLst>
            <a:ext uri="{FF2B5EF4-FFF2-40B4-BE49-F238E27FC236}">
              <a16:creationId xmlns:a16="http://schemas.microsoft.com/office/drawing/2014/main" id="{00000000-0008-0000-0700-000062020000}"/>
            </a:ext>
          </a:extLst>
        </xdr:cNvPr>
        <xdr:cNvSpPr txBox="1"/>
      </xdr:nvSpPr>
      <xdr:spPr>
        <a:xfrm>
          <a:off x="16370300" y="1200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52181</xdr:rowOff>
    </xdr:from>
    <xdr:to>
      <xdr:col>86</xdr:col>
      <xdr:colOff>25400</xdr:colOff>
      <xdr:row>71</xdr:row>
      <xdr:rowOff>52181</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6230600" y="12225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25336</xdr:rowOff>
    </xdr:from>
    <xdr:to>
      <xdr:col>85</xdr:col>
      <xdr:colOff>127000</xdr:colOff>
      <xdr:row>78</xdr:row>
      <xdr:rowOff>25394</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5481300" y="13398436"/>
          <a:ext cx="838200" cy="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63754</xdr:rowOff>
    </xdr:from>
    <xdr:ext cx="534377" cy="259045"/>
    <xdr:sp macro="" textlink="">
      <xdr:nvSpPr>
        <xdr:cNvPr id="613" name="災害復旧費平均値テキスト">
          <a:extLst>
            <a:ext uri="{FF2B5EF4-FFF2-40B4-BE49-F238E27FC236}">
              <a16:creationId xmlns:a16="http://schemas.microsoft.com/office/drawing/2014/main" id="{00000000-0008-0000-0700-000065020000}"/>
            </a:ext>
          </a:extLst>
        </xdr:cNvPr>
        <xdr:cNvSpPr txBox="1"/>
      </xdr:nvSpPr>
      <xdr:spPr>
        <a:xfrm>
          <a:off x="16370300" y="13093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40877</xdr:rowOff>
    </xdr:from>
    <xdr:to>
      <xdr:col>85</xdr:col>
      <xdr:colOff>177800</xdr:colOff>
      <xdr:row>77</xdr:row>
      <xdr:rowOff>142477</xdr:rowOff>
    </xdr:to>
    <xdr:sp macro="" textlink="">
      <xdr:nvSpPr>
        <xdr:cNvPr id="614" name="フローチャート: 判断 613">
          <a:extLst>
            <a:ext uri="{FF2B5EF4-FFF2-40B4-BE49-F238E27FC236}">
              <a16:creationId xmlns:a16="http://schemas.microsoft.com/office/drawing/2014/main" id="{00000000-0008-0000-0700-000066020000}"/>
            </a:ext>
          </a:extLst>
        </xdr:cNvPr>
        <xdr:cNvSpPr/>
      </xdr:nvSpPr>
      <xdr:spPr>
        <a:xfrm>
          <a:off x="16268700" y="1324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166594</xdr:rowOff>
    </xdr:from>
    <xdr:to>
      <xdr:col>81</xdr:col>
      <xdr:colOff>50800</xdr:colOff>
      <xdr:row>78</xdr:row>
      <xdr:rowOff>25336</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4592300" y="13368244"/>
          <a:ext cx="889000" cy="3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51798</xdr:rowOff>
    </xdr:from>
    <xdr:to>
      <xdr:col>81</xdr:col>
      <xdr:colOff>101600</xdr:colOff>
      <xdr:row>77</xdr:row>
      <xdr:rowOff>153398</xdr:rowOff>
    </xdr:to>
    <xdr:sp macro="" textlink="">
      <xdr:nvSpPr>
        <xdr:cNvPr id="616" name="フローチャート: 判断 615">
          <a:extLst>
            <a:ext uri="{FF2B5EF4-FFF2-40B4-BE49-F238E27FC236}">
              <a16:creationId xmlns:a16="http://schemas.microsoft.com/office/drawing/2014/main" id="{00000000-0008-0000-0700-000068020000}"/>
            </a:ext>
          </a:extLst>
        </xdr:cNvPr>
        <xdr:cNvSpPr/>
      </xdr:nvSpPr>
      <xdr:spPr>
        <a:xfrm>
          <a:off x="15430500" y="13253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169925</xdr:rowOff>
    </xdr:from>
    <xdr:ext cx="534377"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5214111" y="1302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32069</xdr:rowOff>
    </xdr:from>
    <xdr:to>
      <xdr:col>76</xdr:col>
      <xdr:colOff>114300</xdr:colOff>
      <xdr:row>77</xdr:row>
      <xdr:rowOff>166594</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3703300" y="13233719"/>
          <a:ext cx="889000" cy="134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55136</xdr:rowOff>
    </xdr:from>
    <xdr:to>
      <xdr:col>76</xdr:col>
      <xdr:colOff>165100</xdr:colOff>
      <xdr:row>77</xdr:row>
      <xdr:rowOff>156736</xdr:rowOff>
    </xdr:to>
    <xdr:sp macro="" textlink="">
      <xdr:nvSpPr>
        <xdr:cNvPr id="619" name="フローチャート: 判断 618">
          <a:extLst>
            <a:ext uri="{FF2B5EF4-FFF2-40B4-BE49-F238E27FC236}">
              <a16:creationId xmlns:a16="http://schemas.microsoft.com/office/drawing/2014/main" id="{00000000-0008-0000-0700-00006B020000}"/>
            </a:ext>
          </a:extLst>
        </xdr:cNvPr>
        <xdr:cNvSpPr/>
      </xdr:nvSpPr>
      <xdr:spPr>
        <a:xfrm>
          <a:off x="14541500" y="1325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1813</xdr:rowOff>
    </xdr:from>
    <xdr:ext cx="534377"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4325111" y="1303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32069</xdr:rowOff>
    </xdr:from>
    <xdr:to>
      <xdr:col>71</xdr:col>
      <xdr:colOff>177800</xdr:colOff>
      <xdr:row>77</xdr:row>
      <xdr:rowOff>100643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2814300" y="13233719"/>
          <a:ext cx="889000" cy="68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55930</xdr:rowOff>
    </xdr:from>
    <xdr:to>
      <xdr:col>72</xdr:col>
      <xdr:colOff>38100</xdr:colOff>
      <xdr:row>77</xdr:row>
      <xdr:rowOff>157530</xdr:rowOff>
    </xdr:to>
    <xdr:sp macro="" textlink="">
      <xdr:nvSpPr>
        <xdr:cNvPr id="622" name="フローチャート: 判断 621">
          <a:extLst>
            <a:ext uri="{FF2B5EF4-FFF2-40B4-BE49-F238E27FC236}">
              <a16:creationId xmlns:a16="http://schemas.microsoft.com/office/drawing/2014/main" id="{00000000-0008-0000-0700-00006E020000}"/>
            </a:ext>
          </a:extLst>
        </xdr:cNvPr>
        <xdr:cNvSpPr/>
      </xdr:nvSpPr>
      <xdr:spPr>
        <a:xfrm>
          <a:off x="13652500" y="1325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148657</xdr:rowOff>
    </xdr:from>
    <xdr:ext cx="534377"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3436111" y="13350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73840</xdr:rowOff>
    </xdr:from>
    <xdr:to>
      <xdr:col>67</xdr:col>
      <xdr:colOff>101600</xdr:colOff>
      <xdr:row>78</xdr:row>
      <xdr:rowOff>3990</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2763500" y="1327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166567</xdr:rowOff>
    </xdr:from>
    <xdr:ext cx="534377"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547111" y="1336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146044</xdr:rowOff>
    </xdr:from>
    <xdr:to>
      <xdr:col>85</xdr:col>
      <xdr:colOff>177800</xdr:colOff>
      <xdr:row>78</xdr:row>
      <xdr:rowOff>76194</xdr:rowOff>
    </xdr:to>
    <xdr:sp macro="" textlink="">
      <xdr:nvSpPr>
        <xdr:cNvPr id="631" name="楕円 630">
          <a:extLst>
            <a:ext uri="{FF2B5EF4-FFF2-40B4-BE49-F238E27FC236}">
              <a16:creationId xmlns:a16="http://schemas.microsoft.com/office/drawing/2014/main" id="{00000000-0008-0000-0700-000077020000}"/>
            </a:ext>
          </a:extLst>
        </xdr:cNvPr>
        <xdr:cNvSpPr/>
      </xdr:nvSpPr>
      <xdr:spPr>
        <a:xfrm>
          <a:off x="16268700" y="1334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60971</xdr:rowOff>
    </xdr:from>
    <xdr:ext cx="249299" cy="259045"/>
    <xdr:sp macro="" textlink="">
      <xdr:nvSpPr>
        <xdr:cNvPr id="632" name="災害復旧費該当値テキスト">
          <a:extLst>
            <a:ext uri="{FF2B5EF4-FFF2-40B4-BE49-F238E27FC236}">
              <a16:creationId xmlns:a16="http://schemas.microsoft.com/office/drawing/2014/main" id="{00000000-0008-0000-0700-000078020000}"/>
            </a:ext>
          </a:extLst>
        </xdr:cNvPr>
        <xdr:cNvSpPr txBox="1"/>
      </xdr:nvSpPr>
      <xdr:spPr>
        <a:xfrm>
          <a:off x="16370300" y="13262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145986</xdr:rowOff>
    </xdr:from>
    <xdr:to>
      <xdr:col>81</xdr:col>
      <xdr:colOff>101600</xdr:colOff>
      <xdr:row>78</xdr:row>
      <xdr:rowOff>76136</xdr:rowOff>
    </xdr:to>
    <xdr:sp macro="" textlink="">
      <xdr:nvSpPr>
        <xdr:cNvPr id="633" name="楕円 632">
          <a:extLst>
            <a:ext uri="{FF2B5EF4-FFF2-40B4-BE49-F238E27FC236}">
              <a16:creationId xmlns:a16="http://schemas.microsoft.com/office/drawing/2014/main" id="{00000000-0008-0000-0700-000079020000}"/>
            </a:ext>
          </a:extLst>
        </xdr:cNvPr>
        <xdr:cNvSpPr/>
      </xdr:nvSpPr>
      <xdr:spPr>
        <a:xfrm>
          <a:off x="15430500" y="1334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78</xdr:row>
      <xdr:rowOff>67263</xdr:rowOff>
    </xdr:from>
    <xdr:ext cx="313932"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324333" y="134403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115794</xdr:rowOff>
    </xdr:from>
    <xdr:to>
      <xdr:col>76</xdr:col>
      <xdr:colOff>165100</xdr:colOff>
      <xdr:row>78</xdr:row>
      <xdr:rowOff>45944</xdr:rowOff>
    </xdr:to>
    <xdr:sp macro="" textlink="">
      <xdr:nvSpPr>
        <xdr:cNvPr id="635" name="楕円 634">
          <a:extLst>
            <a:ext uri="{FF2B5EF4-FFF2-40B4-BE49-F238E27FC236}">
              <a16:creationId xmlns:a16="http://schemas.microsoft.com/office/drawing/2014/main" id="{00000000-0008-0000-0700-00007B020000}"/>
            </a:ext>
          </a:extLst>
        </xdr:cNvPr>
        <xdr:cNvSpPr/>
      </xdr:nvSpPr>
      <xdr:spPr>
        <a:xfrm>
          <a:off x="14541500" y="1331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37071</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57428" y="13410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152719</xdr:rowOff>
    </xdr:from>
    <xdr:to>
      <xdr:col>72</xdr:col>
      <xdr:colOff>38100</xdr:colOff>
      <xdr:row>77</xdr:row>
      <xdr:rowOff>82869</xdr:rowOff>
    </xdr:to>
    <xdr:sp macro="" textlink="">
      <xdr:nvSpPr>
        <xdr:cNvPr id="637" name="楕円 636">
          <a:extLst>
            <a:ext uri="{FF2B5EF4-FFF2-40B4-BE49-F238E27FC236}">
              <a16:creationId xmlns:a16="http://schemas.microsoft.com/office/drawing/2014/main" id="{00000000-0008-0000-0700-00007D020000}"/>
            </a:ext>
          </a:extLst>
        </xdr:cNvPr>
        <xdr:cNvSpPr/>
      </xdr:nvSpPr>
      <xdr:spPr>
        <a:xfrm>
          <a:off x="13652500" y="1318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99396</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36111" y="1295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49843</xdr:rowOff>
    </xdr:from>
    <xdr:to>
      <xdr:col>67</xdr:col>
      <xdr:colOff>101600</xdr:colOff>
      <xdr:row>77</xdr:row>
      <xdr:rowOff>151443</xdr:rowOff>
    </xdr:to>
    <xdr:sp macro="" textlink="">
      <xdr:nvSpPr>
        <xdr:cNvPr id="639" name="楕円 638">
          <a:extLst>
            <a:ext uri="{FF2B5EF4-FFF2-40B4-BE49-F238E27FC236}">
              <a16:creationId xmlns:a16="http://schemas.microsoft.com/office/drawing/2014/main" id="{00000000-0008-0000-0700-00007F020000}"/>
            </a:ext>
          </a:extLst>
        </xdr:cNvPr>
        <xdr:cNvSpPr/>
      </xdr:nvSpPr>
      <xdr:spPr>
        <a:xfrm>
          <a:off x="12763500" y="1325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167970</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47111" y="1302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a:extLst>
            <a:ext uri="{FF2B5EF4-FFF2-40B4-BE49-F238E27FC236}">
              <a16:creationId xmlns:a16="http://schemas.microsoft.com/office/drawing/2014/main" id="{00000000-0008-0000-0700-00008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a:extLst>
            <a:ext uri="{FF2B5EF4-FFF2-40B4-BE49-F238E27FC236}">
              <a16:creationId xmlns:a16="http://schemas.microsoft.com/office/drawing/2014/main" id="{00000000-0008-0000-0700-00008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a:extLst>
            <a:ext uri="{FF2B5EF4-FFF2-40B4-BE49-F238E27FC236}">
              <a16:creationId xmlns:a16="http://schemas.microsoft.com/office/drawing/2014/main" id="{00000000-0008-0000-0700-00008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a:extLst>
            <a:ext uri="{FF2B5EF4-FFF2-40B4-BE49-F238E27FC236}">
              <a16:creationId xmlns:a16="http://schemas.microsoft.com/office/drawing/2014/main" id="{00000000-0008-0000-0700-00008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a:extLst>
            <a:ext uri="{FF2B5EF4-FFF2-40B4-BE49-F238E27FC236}">
              <a16:creationId xmlns:a16="http://schemas.microsoft.com/office/drawing/2014/main" id="{00000000-0008-0000-0700-00008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a:extLst>
            <a:ext uri="{FF2B5EF4-FFF2-40B4-BE49-F238E27FC236}">
              <a16:creationId xmlns:a16="http://schemas.microsoft.com/office/drawing/2014/main" id="{00000000-0008-0000-0700-00008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a:extLst>
            <a:ext uri="{FF2B5EF4-FFF2-40B4-BE49-F238E27FC236}">
              <a16:creationId xmlns:a16="http://schemas.microsoft.com/office/drawing/2014/main" id="{00000000-0008-0000-0700-00008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a:extLst>
            <a:ext uri="{FF2B5EF4-FFF2-40B4-BE49-F238E27FC236}">
              <a16:creationId xmlns:a16="http://schemas.microsoft.com/office/drawing/2014/main" id="{00000000-0008-0000-0700-00008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9" name="公債費グラフ枠">
          <a:extLst>
            <a:ext uri="{FF2B5EF4-FFF2-40B4-BE49-F238E27FC236}">
              <a16:creationId xmlns:a16="http://schemas.microsoft.com/office/drawing/2014/main" id="{00000000-0008-0000-0700-00009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85390</xdr:rowOff>
    </xdr:from>
    <xdr:to>
      <xdr:col>85</xdr:col>
      <xdr:colOff>126364</xdr:colOff>
      <xdr:row>98</xdr:row>
      <xdr:rowOff>25400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flipV="1">
          <a:off x="16317595" y="15515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29227</xdr:rowOff>
    </xdr:from>
    <xdr:ext cx="249299" cy="259045"/>
    <xdr:sp macro="" textlink="">
      <xdr:nvSpPr>
        <xdr:cNvPr id="661" name="公債費最小値テキスト">
          <a:extLst>
            <a:ext uri="{FF2B5EF4-FFF2-40B4-BE49-F238E27FC236}">
              <a16:creationId xmlns:a16="http://schemas.microsoft.com/office/drawing/2014/main" id="{00000000-0008-0000-0700-000095020000}"/>
            </a:ext>
          </a:extLst>
        </xdr:cNvPr>
        <xdr:cNvSpPr txBox="1"/>
      </xdr:nvSpPr>
      <xdr:spPr>
        <a:xfrm>
          <a:off x="16370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25400</xdr:rowOff>
    </xdr:from>
    <xdr:to>
      <xdr:col>86</xdr:col>
      <xdr:colOff>25400</xdr:colOff>
      <xdr:row>98</xdr:row>
      <xdr:rowOff>25400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6230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32067</xdr:rowOff>
    </xdr:from>
    <xdr:ext cx="599010" cy="259045"/>
    <xdr:sp macro="" textlink="">
      <xdr:nvSpPr>
        <xdr:cNvPr id="663" name="公債費最大値テキスト">
          <a:extLst>
            <a:ext uri="{FF2B5EF4-FFF2-40B4-BE49-F238E27FC236}">
              <a16:creationId xmlns:a16="http://schemas.microsoft.com/office/drawing/2014/main" id="{00000000-0008-0000-0700-000097020000}"/>
            </a:ext>
          </a:extLst>
        </xdr:cNvPr>
        <xdr:cNvSpPr txBox="1"/>
      </xdr:nvSpPr>
      <xdr:spPr>
        <a:xfrm>
          <a:off x="16370300" y="1529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229,503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85390</xdr:rowOff>
    </xdr:from>
    <xdr:to>
      <xdr:col>86</xdr:col>
      <xdr:colOff>25400</xdr:colOff>
      <xdr:row>90</xdr:row>
      <xdr:rowOff>85390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6230600" y="15515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162457</xdr:rowOff>
    </xdr:from>
    <xdr:to>
      <xdr:col>85</xdr:col>
      <xdr:colOff>127000</xdr:colOff>
      <xdr:row>92</xdr:row>
      <xdr:rowOff>60799</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flipV="1">
          <a:off x="15481300" y="15764407"/>
          <a:ext cx="838200" cy="6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3536</xdr:rowOff>
    </xdr:from>
    <xdr:ext cx="599010" cy="259045"/>
    <xdr:sp macro="" textlink="">
      <xdr:nvSpPr>
        <xdr:cNvPr id="666" name="公債費平均値テキスト">
          <a:extLst>
            <a:ext uri="{FF2B5EF4-FFF2-40B4-BE49-F238E27FC236}">
              <a16:creationId xmlns:a16="http://schemas.microsoft.com/office/drawing/2014/main" id="{00000000-0008-0000-0700-00009A020000}"/>
            </a:ext>
          </a:extLst>
        </xdr:cNvPr>
        <xdr:cNvSpPr txBox="1"/>
      </xdr:nvSpPr>
      <xdr:spPr>
        <a:xfrm>
          <a:off x="16370300" y="16119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25109</xdr:rowOff>
    </xdr:from>
    <xdr:to>
      <xdr:col>85</xdr:col>
      <xdr:colOff>177800</xdr:colOff>
      <xdr:row>94</xdr:row>
      <xdr:rowOff>126709</xdr:rowOff>
    </xdr:to>
    <xdr:sp macro="" textlink="">
      <xdr:nvSpPr>
        <xdr:cNvPr id="667" name="フローチャート: 判断 666">
          <a:extLst>
            <a:ext uri="{FF2B5EF4-FFF2-40B4-BE49-F238E27FC236}">
              <a16:creationId xmlns:a16="http://schemas.microsoft.com/office/drawing/2014/main" id="{00000000-0008-0000-0700-00009B020000}"/>
            </a:ext>
          </a:extLst>
        </xdr:cNvPr>
        <xdr:cNvSpPr/>
      </xdr:nvSpPr>
      <xdr:spPr>
        <a:xfrm>
          <a:off x="16268700" y="1614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60799</xdr:rowOff>
    </xdr:from>
    <xdr:to>
      <xdr:col>81</xdr:col>
      <xdr:colOff>50800</xdr:colOff>
      <xdr:row>92</xdr:row>
      <xdr:rowOff>94517</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flipV="1">
          <a:off x="14592300" y="15834199"/>
          <a:ext cx="889000" cy="3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23326</xdr:rowOff>
    </xdr:from>
    <xdr:to>
      <xdr:col>81</xdr:col>
      <xdr:colOff>101600</xdr:colOff>
      <xdr:row>94</xdr:row>
      <xdr:rowOff>124926</xdr:rowOff>
    </xdr:to>
    <xdr:sp macro="" textlink="">
      <xdr:nvSpPr>
        <xdr:cNvPr id="669" name="フローチャート: 判断 668">
          <a:extLst>
            <a:ext uri="{FF2B5EF4-FFF2-40B4-BE49-F238E27FC236}">
              <a16:creationId xmlns:a16="http://schemas.microsoft.com/office/drawing/2014/main" id="{00000000-0008-0000-0700-00009D020000}"/>
            </a:ext>
          </a:extLst>
        </xdr:cNvPr>
        <xdr:cNvSpPr/>
      </xdr:nvSpPr>
      <xdr:spPr>
        <a:xfrm>
          <a:off x="15430500" y="1613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116053</xdr:rowOff>
    </xdr:from>
    <xdr:ext cx="599010"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5181795" y="16232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94517</xdr:rowOff>
    </xdr:from>
    <xdr:to>
      <xdr:col>76</xdr:col>
      <xdr:colOff>114300</xdr:colOff>
      <xdr:row>93</xdr:row>
      <xdr:rowOff>1060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flipV="1">
          <a:off x="13703300" y="15867917"/>
          <a:ext cx="889000" cy="77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14616</xdr:rowOff>
    </xdr:from>
    <xdr:to>
      <xdr:col>76</xdr:col>
      <xdr:colOff>165100</xdr:colOff>
      <xdr:row>94</xdr:row>
      <xdr:rowOff>116216</xdr:rowOff>
    </xdr:to>
    <xdr:sp macro="" textlink="">
      <xdr:nvSpPr>
        <xdr:cNvPr id="672" name="フローチャート: 判断 671">
          <a:extLst>
            <a:ext uri="{FF2B5EF4-FFF2-40B4-BE49-F238E27FC236}">
              <a16:creationId xmlns:a16="http://schemas.microsoft.com/office/drawing/2014/main" id="{00000000-0008-0000-0700-0000A0020000}"/>
            </a:ext>
          </a:extLst>
        </xdr:cNvPr>
        <xdr:cNvSpPr/>
      </xdr:nvSpPr>
      <xdr:spPr>
        <a:xfrm>
          <a:off x="14541500" y="161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107343</xdr:rowOff>
    </xdr:from>
    <xdr:ext cx="599010"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4292795" y="16223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161080</xdr:rowOff>
    </xdr:from>
    <xdr:to>
      <xdr:col>71</xdr:col>
      <xdr:colOff>177800</xdr:colOff>
      <xdr:row>93</xdr:row>
      <xdr:rowOff>1060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814300" y="159344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37751</xdr:rowOff>
    </xdr:from>
    <xdr:to>
      <xdr:col>72</xdr:col>
      <xdr:colOff>38100</xdr:colOff>
      <xdr:row>94</xdr:row>
      <xdr:rowOff>139351</xdr:rowOff>
    </xdr:to>
    <xdr:sp macro="" textlink="">
      <xdr:nvSpPr>
        <xdr:cNvPr id="675" name="フローチャート: 判断 674">
          <a:extLst>
            <a:ext uri="{FF2B5EF4-FFF2-40B4-BE49-F238E27FC236}">
              <a16:creationId xmlns:a16="http://schemas.microsoft.com/office/drawing/2014/main" id="{00000000-0008-0000-0700-0000A3020000}"/>
            </a:ext>
          </a:extLst>
        </xdr:cNvPr>
        <xdr:cNvSpPr/>
      </xdr:nvSpPr>
      <xdr:spPr>
        <a:xfrm>
          <a:off x="13652500" y="1615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130478</xdr:rowOff>
    </xdr:from>
    <xdr:ext cx="599010"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3403795" y="16246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62891</xdr:rowOff>
    </xdr:from>
    <xdr:to>
      <xdr:col>67</xdr:col>
      <xdr:colOff>101600</xdr:colOff>
      <xdr:row>94</xdr:row>
      <xdr:rowOff>164491</xdr:rowOff>
    </xdr:to>
    <xdr:sp macro="" textlink="">
      <xdr:nvSpPr>
        <xdr:cNvPr id="677" name="フローチャート: 判断 676">
          <a:extLst>
            <a:ext uri="{FF2B5EF4-FFF2-40B4-BE49-F238E27FC236}">
              <a16:creationId xmlns:a16="http://schemas.microsoft.com/office/drawing/2014/main" id="{00000000-0008-0000-0700-0000A5020000}"/>
            </a:ext>
          </a:extLst>
        </xdr:cNvPr>
        <xdr:cNvSpPr/>
      </xdr:nvSpPr>
      <xdr:spPr>
        <a:xfrm>
          <a:off x="12763500" y="1617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155618</xdr:rowOff>
    </xdr:from>
    <xdr:ext cx="599010"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514795" y="16271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111657</xdr:rowOff>
    </xdr:from>
    <xdr:to>
      <xdr:col>85</xdr:col>
      <xdr:colOff>177800</xdr:colOff>
      <xdr:row>92</xdr:row>
      <xdr:rowOff>41807</xdr:rowOff>
    </xdr:to>
    <xdr:sp macro="" textlink="">
      <xdr:nvSpPr>
        <xdr:cNvPr id="684" name="楕円 683">
          <a:extLst>
            <a:ext uri="{FF2B5EF4-FFF2-40B4-BE49-F238E27FC236}">
              <a16:creationId xmlns:a16="http://schemas.microsoft.com/office/drawing/2014/main" id="{00000000-0008-0000-0700-0000AC020000}"/>
            </a:ext>
          </a:extLst>
        </xdr:cNvPr>
        <xdr:cNvSpPr/>
      </xdr:nvSpPr>
      <xdr:spPr>
        <a:xfrm>
          <a:off x="16268700" y="15713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134534</xdr:rowOff>
    </xdr:from>
    <xdr:ext cx="599010" cy="259045"/>
    <xdr:sp macro="" textlink="">
      <xdr:nvSpPr>
        <xdr:cNvPr id="685" name="公債費該当値テキスト">
          <a:extLst>
            <a:ext uri="{FF2B5EF4-FFF2-40B4-BE49-F238E27FC236}">
              <a16:creationId xmlns:a16="http://schemas.microsoft.com/office/drawing/2014/main" id="{00000000-0008-0000-0700-0000AD020000}"/>
            </a:ext>
          </a:extLst>
        </xdr:cNvPr>
        <xdr:cNvSpPr txBox="1"/>
      </xdr:nvSpPr>
      <xdr:spPr>
        <a:xfrm>
          <a:off x="16370300" y="15565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9999</xdr:rowOff>
    </xdr:from>
    <xdr:to>
      <xdr:col>81</xdr:col>
      <xdr:colOff>101600</xdr:colOff>
      <xdr:row>92</xdr:row>
      <xdr:rowOff>111599</xdr:rowOff>
    </xdr:to>
    <xdr:sp macro="" textlink="">
      <xdr:nvSpPr>
        <xdr:cNvPr id="686" name="楕円 685">
          <a:extLst>
            <a:ext uri="{FF2B5EF4-FFF2-40B4-BE49-F238E27FC236}">
              <a16:creationId xmlns:a16="http://schemas.microsoft.com/office/drawing/2014/main" id="{00000000-0008-0000-0700-0000AE020000}"/>
            </a:ext>
          </a:extLst>
        </xdr:cNvPr>
        <xdr:cNvSpPr/>
      </xdr:nvSpPr>
      <xdr:spPr>
        <a:xfrm>
          <a:off x="15430500" y="1578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90</xdr:row>
      <xdr:rowOff>128126</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5558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43717</xdr:rowOff>
    </xdr:from>
    <xdr:to>
      <xdr:col>76</xdr:col>
      <xdr:colOff>165100</xdr:colOff>
      <xdr:row>92</xdr:row>
      <xdr:rowOff>145317</xdr:rowOff>
    </xdr:to>
    <xdr:sp macro="" textlink="">
      <xdr:nvSpPr>
        <xdr:cNvPr id="688" name="楕円 687">
          <a:extLst>
            <a:ext uri="{FF2B5EF4-FFF2-40B4-BE49-F238E27FC236}">
              <a16:creationId xmlns:a16="http://schemas.microsoft.com/office/drawing/2014/main" id="{00000000-0008-0000-0700-0000B0020000}"/>
            </a:ext>
          </a:extLst>
        </xdr:cNvPr>
        <xdr:cNvSpPr/>
      </xdr:nvSpPr>
      <xdr:spPr>
        <a:xfrm>
          <a:off x="14541500" y="1581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90</xdr:row>
      <xdr:rowOff>161844</xdr:rowOff>
    </xdr:from>
    <xdr:ext cx="59901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292795" y="15592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121710</xdr:rowOff>
    </xdr:from>
    <xdr:to>
      <xdr:col>72</xdr:col>
      <xdr:colOff>38100</xdr:colOff>
      <xdr:row>93</xdr:row>
      <xdr:rowOff>51860</xdr:rowOff>
    </xdr:to>
    <xdr:sp macro="" textlink="">
      <xdr:nvSpPr>
        <xdr:cNvPr id="690" name="楕円 689">
          <a:extLst>
            <a:ext uri="{FF2B5EF4-FFF2-40B4-BE49-F238E27FC236}">
              <a16:creationId xmlns:a16="http://schemas.microsoft.com/office/drawing/2014/main" id="{00000000-0008-0000-0700-0000B2020000}"/>
            </a:ext>
          </a:extLst>
        </xdr:cNvPr>
        <xdr:cNvSpPr/>
      </xdr:nvSpPr>
      <xdr:spPr>
        <a:xfrm>
          <a:off x="13652500" y="1589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91</xdr:row>
      <xdr:rowOff>68387</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3403795" y="1567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110280</xdr:rowOff>
    </xdr:from>
    <xdr:to>
      <xdr:col>67</xdr:col>
      <xdr:colOff>101600</xdr:colOff>
      <xdr:row>93</xdr:row>
      <xdr:rowOff>40430</xdr:rowOff>
    </xdr:to>
    <xdr:sp macro="" textlink="">
      <xdr:nvSpPr>
        <xdr:cNvPr id="692" name="楕円 691">
          <a:extLst>
            <a:ext uri="{FF2B5EF4-FFF2-40B4-BE49-F238E27FC236}">
              <a16:creationId xmlns:a16="http://schemas.microsoft.com/office/drawing/2014/main" id="{00000000-0008-0000-0700-0000B4020000}"/>
            </a:ext>
          </a:extLst>
        </xdr:cNvPr>
        <xdr:cNvSpPr/>
      </xdr:nvSpPr>
      <xdr:spPr>
        <a:xfrm>
          <a:off x="12763500" y="158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91</xdr:row>
      <xdr:rowOff>56957</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514795" y="15658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4" name="正方形/長方形 693">
          <a:extLst>
            <a:ext uri="{FF2B5EF4-FFF2-40B4-BE49-F238E27FC236}">
              <a16:creationId xmlns:a16="http://schemas.microsoft.com/office/drawing/2014/main" id="{00000000-0008-0000-0700-0000B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5" name="正方形/長方形 694">
          <a:extLst>
            <a:ext uri="{FF2B5EF4-FFF2-40B4-BE49-F238E27FC236}">
              <a16:creationId xmlns:a16="http://schemas.microsoft.com/office/drawing/2014/main" id="{00000000-0008-0000-0700-0000B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6" name="正方形/長方形 695">
          <a:extLst>
            <a:ext uri="{FF2B5EF4-FFF2-40B4-BE49-F238E27FC236}">
              <a16:creationId xmlns:a16="http://schemas.microsoft.com/office/drawing/2014/main" id="{00000000-0008-0000-0700-0000B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7" name="正方形/長方形 696">
          <a:extLst>
            <a:ext uri="{FF2B5EF4-FFF2-40B4-BE49-F238E27FC236}">
              <a16:creationId xmlns:a16="http://schemas.microsoft.com/office/drawing/2014/main" id="{00000000-0008-0000-0700-0000B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8" name="正方形/長方形 697">
          <a:extLst>
            <a:ext uri="{FF2B5EF4-FFF2-40B4-BE49-F238E27FC236}">
              <a16:creationId xmlns:a16="http://schemas.microsoft.com/office/drawing/2014/main" id="{00000000-0008-0000-0700-0000B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9" name="正方形/長方形 698">
          <a:extLst>
            <a:ext uri="{FF2B5EF4-FFF2-40B4-BE49-F238E27FC236}">
              <a16:creationId xmlns:a16="http://schemas.microsoft.com/office/drawing/2014/main" id="{00000000-0008-0000-0700-0000B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0" name="正方形/長方形 699">
          <a:extLst>
            <a:ext uri="{FF2B5EF4-FFF2-40B4-BE49-F238E27FC236}">
              <a16:creationId xmlns:a16="http://schemas.microsoft.com/office/drawing/2014/main" id="{00000000-0008-0000-0700-0000B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1" name="正方形/長方形 700">
          <a:extLst>
            <a:ext uri="{FF2B5EF4-FFF2-40B4-BE49-F238E27FC236}">
              <a16:creationId xmlns:a16="http://schemas.microsoft.com/office/drawing/2014/main" id="{00000000-0008-0000-0700-0000B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4" name="諸支出金グラフ枠">
          <a:extLst>
            <a:ext uri="{FF2B5EF4-FFF2-40B4-BE49-F238E27FC236}">
              <a16:creationId xmlns:a16="http://schemas.microsoft.com/office/drawing/2014/main" id="{00000000-0008-0000-0700-0000C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68880</xdr:rowOff>
    </xdr:from>
    <xdr:to>
      <xdr:col>116</xdr:col>
      <xdr:colOff>62864</xdr:colOff>
      <xdr:row>38</xdr:row>
      <xdr:rowOff>139700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flipV="1">
          <a:off x="22159595" y="5555280"/>
          <a:ext cx="1269" cy="109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5961</xdr:rowOff>
    </xdr:from>
    <xdr:ext cx="249299" cy="259045"/>
    <xdr:sp macro="" textlink="">
      <xdr:nvSpPr>
        <xdr:cNvPr id="716" name="諸支出金最小値テキスト">
          <a:extLst>
            <a:ext uri="{FF2B5EF4-FFF2-40B4-BE49-F238E27FC236}">
              <a16:creationId xmlns:a16="http://schemas.microsoft.com/office/drawing/2014/main" id="{00000000-0008-0000-0700-0000CC020000}"/>
            </a:ext>
          </a:extLst>
        </xdr:cNvPr>
        <xdr:cNvSpPr txBox="1"/>
      </xdr:nvSpPr>
      <xdr:spPr>
        <a:xfrm>
          <a:off x="22212300" y="6692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15557</xdr:rowOff>
    </xdr:from>
    <xdr:ext cx="534377" cy="259045"/>
    <xdr:sp macro="" textlink="">
      <xdr:nvSpPr>
        <xdr:cNvPr id="718" name="諸支出金最大値テキスト">
          <a:extLst>
            <a:ext uri="{FF2B5EF4-FFF2-40B4-BE49-F238E27FC236}">
              <a16:creationId xmlns:a16="http://schemas.microsoft.com/office/drawing/2014/main" id="{00000000-0008-0000-0700-0000CE020000}"/>
            </a:ext>
          </a:extLst>
        </xdr:cNvPr>
        <xdr:cNvSpPr txBox="1"/>
      </xdr:nvSpPr>
      <xdr:spPr>
        <a:xfrm>
          <a:off x="22212300" y="533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68880</xdr:rowOff>
    </xdr:from>
    <xdr:to>
      <xdr:col>116</xdr:col>
      <xdr:colOff>152400</xdr:colOff>
      <xdr:row>32</xdr:row>
      <xdr:rowOff>68880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22072600" y="555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94861</xdr:rowOff>
    </xdr:from>
    <xdr:ext cx="378565" cy="259045"/>
    <xdr:sp macro="" textlink="">
      <xdr:nvSpPr>
        <xdr:cNvPr id="721" name="諸支出金平均値テキスト">
          <a:extLst>
            <a:ext uri="{FF2B5EF4-FFF2-40B4-BE49-F238E27FC236}">
              <a16:creationId xmlns:a16="http://schemas.microsoft.com/office/drawing/2014/main" id="{00000000-0008-0000-0700-0000D1020000}"/>
            </a:ext>
          </a:extLst>
        </xdr:cNvPr>
        <xdr:cNvSpPr txBox="1"/>
      </xdr:nvSpPr>
      <xdr:spPr>
        <a:xfrm>
          <a:off x="22212300" y="64385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71984</xdr:rowOff>
    </xdr:from>
    <xdr:to>
      <xdr:col>116</xdr:col>
      <xdr:colOff>114300</xdr:colOff>
      <xdr:row>39</xdr:row>
      <xdr:rowOff>2134</xdr:rowOff>
    </xdr:to>
    <xdr:sp macro="" textlink="">
      <xdr:nvSpPr>
        <xdr:cNvPr id="722" name="フローチャート: 判断 721">
          <a:extLst>
            <a:ext uri="{FF2B5EF4-FFF2-40B4-BE49-F238E27FC236}">
              <a16:creationId xmlns:a16="http://schemas.microsoft.com/office/drawing/2014/main" id="{00000000-0008-0000-0700-0000D2020000}"/>
            </a:ext>
          </a:extLst>
        </xdr:cNvPr>
        <xdr:cNvSpPr/>
      </xdr:nvSpPr>
      <xdr:spPr>
        <a:xfrm>
          <a:off x="22110700" y="658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48392</xdr:rowOff>
    </xdr:from>
    <xdr:to>
      <xdr:col>112</xdr:col>
      <xdr:colOff>38100</xdr:colOff>
      <xdr:row>38</xdr:row>
      <xdr:rowOff>149992</xdr:rowOff>
    </xdr:to>
    <xdr:sp macro="" textlink="">
      <xdr:nvSpPr>
        <xdr:cNvPr id="724" name="フローチャート: 判断 723">
          <a:extLst>
            <a:ext uri="{FF2B5EF4-FFF2-40B4-BE49-F238E27FC236}">
              <a16:creationId xmlns:a16="http://schemas.microsoft.com/office/drawing/2014/main" id="{00000000-0008-0000-0700-0000D4020000}"/>
            </a:ext>
          </a:extLst>
        </xdr:cNvPr>
        <xdr:cNvSpPr/>
      </xdr:nvSpPr>
      <xdr:spPr>
        <a:xfrm>
          <a:off x="21272500" y="65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166519</xdr:rowOff>
    </xdr:from>
    <xdr:ext cx="378565"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21134017" y="6338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77287</xdr:rowOff>
    </xdr:from>
    <xdr:to>
      <xdr:col>107</xdr:col>
      <xdr:colOff>101600</xdr:colOff>
      <xdr:row>39</xdr:row>
      <xdr:rowOff>7437</xdr:rowOff>
    </xdr:to>
    <xdr:sp macro="" textlink="">
      <xdr:nvSpPr>
        <xdr:cNvPr id="727" name="フローチャート: 判断 726">
          <a:extLst>
            <a:ext uri="{FF2B5EF4-FFF2-40B4-BE49-F238E27FC236}">
              <a16:creationId xmlns:a16="http://schemas.microsoft.com/office/drawing/2014/main" id="{00000000-0008-0000-0700-0000D7020000}"/>
            </a:ext>
          </a:extLst>
        </xdr:cNvPr>
        <xdr:cNvSpPr/>
      </xdr:nvSpPr>
      <xdr:spPr>
        <a:xfrm>
          <a:off x="20383500" y="659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23964</xdr:rowOff>
    </xdr:from>
    <xdr:ext cx="378565"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20245017" y="63676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83688</xdr:rowOff>
    </xdr:from>
    <xdr:to>
      <xdr:col>102</xdr:col>
      <xdr:colOff>165100</xdr:colOff>
      <xdr:row>39</xdr:row>
      <xdr:rowOff>13838</xdr:rowOff>
    </xdr:to>
    <xdr:sp macro="" textlink="">
      <xdr:nvSpPr>
        <xdr:cNvPr id="730" name="フローチャート: 判断 729">
          <a:extLst>
            <a:ext uri="{FF2B5EF4-FFF2-40B4-BE49-F238E27FC236}">
              <a16:creationId xmlns:a16="http://schemas.microsoft.com/office/drawing/2014/main" id="{00000000-0008-0000-0700-0000DA020000}"/>
            </a:ext>
          </a:extLst>
        </xdr:cNvPr>
        <xdr:cNvSpPr/>
      </xdr:nvSpPr>
      <xdr:spPr>
        <a:xfrm>
          <a:off x="19494500" y="659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30365</xdr:rowOff>
    </xdr:from>
    <xdr:ext cx="378565"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9356017" y="6374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85791</xdr:rowOff>
    </xdr:from>
    <xdr:to>
      <xdr:col>98</xdr:col>
      <xdr:colOff>38100</xdr:colOff>
      <xdr:row>39</xdr:row>
      <xdr:rowOff>15941</xdr:rowOff>
    </xdr:to>
    <xdr:sp macro="" textlink="">
      <xdr:nvSpPr>
        <xdr:cNvPr id="732" name="フローチャート: 判断 731">
          <a:extLst>
            <a:ext uri="{FF2B5EF4-FFF2-40B4-BE49-F238E27FC236}">
              <a16:creationId xmlns:a16="http://schemas.microsoft.com/office/drawing/2014/main" id="{00000000-0008-0000-0700-0000DC020000}"/>
            </a:ext>
          </a:extLst>
        </xdr:cNvPr>
        <xdr:cNvSpPr/>
      </xdr:nvSpPr>
      <xdr:spPr>
        <a:xfrm>
          <a:off x="18605500" y="660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32468</xdr:rowOff>
    </xdr:from>
    <xdr:ext cx="313932"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499333" y="63761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9" name="楕円 738">
          <a:extLst>
            <a:ext uri="{FF2B5EF4-FFF2-40B4-BE49-F238E27FC236}">
              <a16:creationId xmlns:a16="http://schemas.microsoft.com/office/drawing/2014/main" id="{00000000-0008-0000-0700-0000E3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50411</xdr:rowOff>
    </xdr:from>
    <xdr:ext cx="249299" cy="259045"/>
    <xdr:sp macro="" textlink="">
      <xdr:nvSpPr>
        <xdr:cNvPr id="740" name="諸支出金該当値テキスト">
          <a:extLst>
            <a:ext uri="{FF2B5EF4-FFF2-40B4-BE49-F238E27FC236}">
              <a16:creationId xmlns:a16="http://schemas.microsoft.com/office/drawing/2014/main" id="{00000000-0008-0000-0700-0000E4020000}"/>
            </a:ext>
          </a:extLst>
        </xdr:cNvPr>
        <xdr:cNvSpPr txBox="1"/>
      </xdr:nvSpPr>
      <xdr:spPr>
        <a:xfrm>
          <a:off x="22212300" y="6565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1" name="楕円 740">
          <a:extLst>
            <a:ext uri="{FF2B5EF4-FFF2-40B4-BE49-F238E27FC236}">
              <a16:creationId xmlns:a16="http://schemas.microsoft.com/office/drawing/2014/main" id="{00000000-0008-0000-0700-0000E5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3" name="楕円 742">
          <a:extLst>
            <a:ext uri="{FF2B5EF4-FFF2-40B4-BE49-F238E27FC236}">
              <a16:creationId xmlns:a16="http://schemas.microsoft.com/office/drawing/2014/main" id="{00000000-0008-0000-0700-0000E7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5" name="楕円 744">
          <a:extLst>
            <a:ext uri="{FF2B5EF4-FFF2-40B4-BE49-F238E27FC236}">
              <a16:creationId xmlns:a16="http://schemas.microsoft.com/office/drawing/2014/main" id="{00000000-0008-0000-0700-0000E9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7" name="楕円 746">
          <a:extLst>
            <a:ext uri="{FF2B5EF4-FFF2-40B4-BE49-F238E27FC236}">
              <a16:creationId xmlns:a16="http://schemas.microsoft.com/office/drawing/2014/main" id="{00000000-0008-0000-0700-0000EB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9" name="正方形/長方形 748">
          <a:extLst>
            <a:ext uri="{FF2B5EF4-FFF2-40B4-BE49-F238E27FC236}">
              <a16:creationId xmlns:a16="http://schemas.microsoft.com/office/drawing/2014/main" id="{00000000-0008-0000-0700-0000E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0" name="正方形/長方形 749">
          <a:extLst>
            <a:ext uri="{FF2B5EF4-FFF2-40B4-BE49-F238E27FC236}">
              <a16:creationId xmlns:a16="http://schemas.microsoft.com/office/drawing/2014/main" id="{00000000-0008-0000-0700-0000E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1" name="正方形/長方形 750">
          <a:extLst>
            <a:ext uri="{FF2B5EF4-FFF2-40B4-BE49-F238E27FC236}">
              <a16:creationId xmlns:a16="http://schemas.microsoft.com/office/drawing/2014/main" id="{00000000-0008-0000-0700-0000E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2" name="正方形/長方形 751">
          <a:extLst>
            <a:ext uri="{FF2B5EF4-FFF2-40B4-BE49-F238E27FC236}">
              <a16:creationId xmlns:a16="http://schemas.microsoft.com/office/drawing/2014/main" id="{00000000-0008-0000-0700-0000F0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3" name="正方形/長方形 752">
          <a:extLst>
            <a:ext uri="{FF2B5EF4-FFF2-40B4-BE49-F238E27FC236}">
              <a16:creationId xmlns:a16="http://schemas.microsoft.com/office/drawing/2014/main" id="{00000000-0008-0000-0700-0000F1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4" name="正方形/長方形 753">
          <a:extLst>
            <a:ext uri="{FF2B5EF4-FFF2-40B4-BE49-F238E27FC236}">
              <a16:creationId xmlns:a16="http://schemas.microsoft.com/office/drawing/2014/main" id="{00000000-0008-0000-0700-0000F2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5" name="正方形/長方形 754">
          <a:extLst>
            <a:ext uri="{FF2B5EF4-FFF2-40B4-BE49-F238E27FC236}">
              <a16:creationId xmlns:a16="http://schemas.microsoft.com/office/drawing/2014/main" id="{00000000-0008-0000-0700-0000F3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6" name="正方形/長方形 755">
          <a:extLst>
            <a:ext uri="{FF2B5EF4-FFF2-40B4-BE49-F238E27FC236}">
              <a16:creationId xmlns:a16="http://schemas.microsoft.com/office/drawing/2014/main" id="{00000000-0008-0000-0700-0000F4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3" name="前年度繰上充用金グラフ枠">
          <a:extLst>
            <a:ext uri="{FF2B5EF4-FFF2-40B4-BE49-F238E27FC236}">
              <a16:creationId xmlns:a16="http://schemas.microsoft.com/office/drawing/2014/main" id="{00000000-0008-0000-0700-0000FB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5" name="前年度繰上充用金最小値テキスト">
          <a:extLst>
            <a:ext uri="{FF2B5EF4-FFF2-40B4-BE49-F238E27FC236}">
              <a16:creationId xmlns:a16="http://schemas.microsoft.com/office/drawing/2014/main" id="{00000000-0008-0000-0700-0000FD02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7" name="前年度繰上充用金最大値テキスト">
          <a:extLst>
            <a:ext uri="{FF2B5EF4-FFF2-40B4-BE49-F238E27FC236}">
              <a16:creationId xmlns:a16="http://schemas.microsoft.com/office/drawing/2014/main" id="{00000000-0008-0000-0700-0000FF02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0" name="前年度繰上充用金平均値テキスト">
          <a:extLst>
            <a:ext uri="{FF2B5EF4-FFF2-40B4-BE49-F238E27FC236}">
              <a16:creationId xmlns:a16="http://schemas.microsoft.com/office/drawing/2014/main" id="{00000000-0008-0000-0700-00000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1" name="フローチャート: 判断 770">
          <a:extLst>
            <a:ext uri="{FF2B5EF4-FFF2-40B4-BE49-F238E27FC236}">
              <a16:creationId xmlns:a16="http://schemas.microsoft.com/office/drawing/2014/main" id="{00000000-0008-0000-0700-00000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3" name="フローチャート: 判断 772">
          <a:extLst>
            <a:ext uri="{FF2B5EF4-FFF2-40B4-BE49-F238E27FC236}">
              <a16:creationId xmlns:a16="http://schemas.microsoft.com/office/drawing/2014/main" id="{00000000-0008-0000-0700-00000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6" name="フローチャート: 判断 775">
          <a:extLst>
            <a:ext uri="{FF2B5EF4-FFF2-40B4-BE49-F238E27FC236}">
              <a16:creationId xmlns:a16="http://schemas.microsoft.com/office/drawing/2014/main" id="{00000000-0008-0000-0700-00000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79" name="フローチャート: 判断 778">
          <a:extLst>
            <a:ext uri="{FF2B5EF4-FFF2-40B4-BE49-F238E27FC236}">
              <a16:creationId xmlns:a16="http://schemas.microsoft.com/office/drawing/2014/main" id="{00000000-0008-0000-0700-00000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1" name="フローチャート: 判断 780">
          <a:extLst>
            <a:ext uri="{FF2B5EF4-FFF2-40B4-BE49-F238E27FC236}">
              <a16:creationId xmlns:a16="http://schemas.microsoft.com/office/drawing/2014/main" id="{00000000-0008-0000-0700-00000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楕円 787">
          <a:extLst>
            <a:ext uri="{FF2B5EF4-FFF2-40B4-BE49-F238E27FC236}">
              <a16:creationId xmlns:a16="http://schemas.microsoft.com/office/drawing/2014/main" id="{00000000-0008-0000-0700-00001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89" name="前年度繰上充用金該当値テキスト">
          <a:extLst>
            <a:ext uri="{FF2B5EF4-FFF2-40B4-BE49-F238E27FC236}">
              <a16:creationId xmlns:a16="http://schemas.microsoft.com/office/drawing/2014/main" id="{00000000-0008-0000-0700-00001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0" name="楕円 789">
          <a:extLst>
            <a:ext uri="{FF2B5EF4-FFF2-40B4-BE49-F238E27FC236}">
              <a16:creationId xmlns:a16="http://schemas.microsoft.com/office/drawing/2014/main" id="{00000000-0008-0000-0700-00001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2" name="楕円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4" name="楕円 793">
          <a:extLst>
            <a:ext uri="{FF2B5EF4-FFF2-40B4-BE49-F238E27FC236}">
              <a16:creationId xmlns:a16="http://schemas.microsoft.com/office/drawing/2014/main" id="{00000000-0008-0000-0700-00001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6" name="楕円 795">
          <a:extLst>
            <a:ext uri="{FF2B5EF4-FFF2-40B4-BE49-F238E27FC236}">
              <a16:creationId xmlns:a16="http://schemas.microsoft.com/office/drawing/2014/main" id="{00000000-0008-0000-0700-00001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799" name="正方形/長方形 798">
          <a:extLst>
            <a:ext uri="{FF2B5EF4-FFF2-40B4-BE49-F238E27FC236}">
              <a16:creationId xmlns:a16="http://schemas.microsoft.com/office/drawing/2014/main" id="{00000000-0008-0000-0700-00001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・農林水産業費は、平成２９年度から大幅増となっているが、足寄町民センター改修事業を複数年にわたり実施していることなどから増加している。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・消防費は、平成３０年度から増となっているが、防災行政無線（デジタル化）施設更新事業を平成３０年度～令和元年度において実施していることから増加している。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平成２９年度から町内各小学校の改修事業が続いていることから類似団体平均を上回っている。今後も引き続き小学校の校舎、屋体などの改修事業が予定されているため類似団体平均を上回る額で推移し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・公債費が年々上昇傾向にあり、類似団体平均を大きく上回っている。令和４年度に起債償還のピークを迎え、その後数年間高止まりすることから今後も類似団体平均を上回る額で推移していく。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北海道足寄町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平成３０年度と比べ年々大型事業が減少していることから、令和２年度の実質単年度収支の標準財政規模に対する比率は、前年度比３．２％増の▲２．１８％となった。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北海道足寄町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全会計において実質収支額及び資金不足・剰余額は黒字となっている。今後も財政の健全化等に取り組んでいく。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9828245</v>
      </c>
      <c r="BO4" s="426"/>
      <c r="BP4" s="426"/>
      <c r="BQ4" s="426"/>
      <c r="BR4" s="426"/>
      <c r="BS4" s="426"/>
      <c r="BT4" s="426"/>
      <c r="BU4" s="427"/>
      <c r="BV4" s="425">
        <v>9741237</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1.7</v>
      </c>
      <c r="CU4" s="610"/>
      <c r="CV4" s="610"/>
      <c r="CW4" s="610"/>
      <c r="CX4" s="610"/>
      <c r="CY4" s="610"/>
      <c r="CZ4" s="610"/>
      <c r="DA4" s="611"/>
      <c r="DB4" s="609">
        <v>2.1</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9702238</v>
      </c>
      <c r="BO5" s="431"/>
      <c r="BP5" s="431"/>
      <c r="BQ5" s="431"/>
      <c r="BR5" s="431"/>
      <c r="BS5" s="431"/>
      <c r="BT5" s="431"/>
      <c r="BU5" s="432"/>
      <c r="BV5" s="430">
        <v>9624965</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87.5</v>
      </c>
      <c r="CU5" s="401"/>
      <c r="CV5" s="401"/>
      <c r="CW5" s="401"/>
      <c r="CX5" s="401"/>
      <c r="CY5" s="401"/>
      <c r="CZ5" s="401"/>
      <c r="DA5" s="402"/>
      <c r="DB5" s="400">
        <v>90.6</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94</v>
      </c>
      <c r="AV6" s="488"/>
      <c r="AW6" s="488"/>
      <c r="AX6" s="488"/>
      <c r="AY6" s="410" t="s">
        <v>102</v>
      </c>
      <c r="AZ6" s="411"/>
      <c r="BA6" s="411"/>
      <c r="BB6" s="411"/>
      <c r="BC6" s="411"/>
      <c r="BD6" s="411"/>
      <c r="BE6" s="411"/>
      <c r="BF6" s="411"/>
      <c r="BG6" s="411"/>
      <c r="BH6" s="411"/>
      <c r="BI6" s="411"/>
      <c r="BJ6" s="411"/>
      <c r="BK6" s="411"/>
      <c r="BL6" s="411"/>
      <c r="BM6" s="412"/>
      <c r="BN6" s="430">
        <v>126007</v>
      </c>
      <c r="BO6" s="431"/>
      <c r="BP6" s="431"/>
      <c r="BQ6" s="431"/>
      <c r="BR6" s="431"/>
      <c r="BS6" s="431"/>
      <c r="BT6" s="431"/>
      <c r="BU6" s="432"/>
      <c r="BV6" s="430">
        <v>116272</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89.9</v>
      </c>
      <c r="CU6" s="584"/>
      <c r="CV6" s="584"/>
      <c r="CW6" s="584"/>
      <c r="CX6" s="584"/>
      <c r="CY6" s="584"/>
      <c r="CZ6" s="584"/>
      <c r="DA6" s="585"/>
      <c r="DB6" s="583">
        <v>93.2</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105</v>
      </c>
      <c r="AV7" s="488"/>
      <c r="AW7" s="488"/>
      <c r="AX7" s="488"/>
      <c r="AY7" s="410" t="s">
        <v>106</v>
      </c>
      <c r="AZ7" s="411"/>
      <c r="BA7" s="411"/>
      <c r="BB7" s="411"/>
      <c r="BC7" s="411"/>
      <c r="BD7" s="411"/>
      <c r="BE7" s="411"/>
      <c r="BF7" s="411"/>
      <c r="BG7" s="411"/>
      <c r="BH7" s="411"/>
      <c r="BI7" s="411"/>
      <c r="BJ7" s="411"/>
      <c r="BK7" s="411"/>
      <c r="BL7" s="411"/>
      <c r="BM7" s="412"/>
      <c r="BN7" s="430">
        <v>34937</v>
      </c>
      <c r="BO7" s="431"/>
      <c r="BP7" s="431"/>
      <c r="BQ7" s="431"/>
      <c r="BR7" s="431"/>
      <c r="BS7" s="431"/>
      <c r="BT7" s="431"/>
      <c r="BU7" s="432"/>
      <c r="BV7" s="430">
        <v>6879</v>
      </c>
      <c r="BW7" s="431"/>
      <c r="BX7" s="431"/>
      <c r="BY7" s="431"/>
      <c r="BZ7" s="431"/>
      <c r="CA7" s="431"/>
      <c r="CB7" s="431"/>
      <c r="CC7" s="432"/>
      <c r="CD7" s="439" t="s">
        <v>107</v>
      </c>
      <c r="CE7" s="440"/>
      <c r="CF7" s="440"/>
      <c r="CG7" s="440"/>
      <c r="CH7" s="440"/>
      <c r="CI7" s="440"/>
      <c r="CJ7" s="440"/>
      <c r="CK7" s="440"/>
      <c r="CL7" s="440"/>
      <c r="CM7" s="440"/>
      <c r="CN7" s="440"/>
      <c r="CO7" s="440"/>
      <c r="CP7" s="440"/>
      <c r="CQ7" s="440"/>
      <c r="CR7" s="440"/>
      <c r="CS7" s="441"/>
      <c r="CT7" s="430">
        <v>5420533</v>
      </c>
      <c r="CU7" s="431"/>
      <c r="CV7" s="431"/>
      <c r="CW7" s="431"/>
      <c r="CX7" s="431"/>
      <c r="CY7" s="431"/>
      <c r="CZ7" s="431"/>
      <c r="DA7" s="432"/>
      <c r="DB7" s="430">
        <v>5227508</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108</v>
      </c>
      <c r="AN8" s="404"/>
      <c r="AO8" s="404"/>
      <c r="AP8" s="404"/>
      <c r="AQ8" s="404"/>
      <c r="AR8" s="404"/>
      <c r="AS8" s="404"/>
      <c r="AT8" s="405"/>
      <c r="AU8" s="487" t="s">
        <v>109</v>
      </c>
      <c r="AV8" s="488"/>
      <c r="AW8" s="488"/>
      <c r="AX8" s="488"/>
      <c r="AY8" s="410" t="s">
        <v>110</v>
      </c>
      <c r="AZ8" s="411"/>
      <c r="BA8" s="411"/>
      <c r="BB8" s="411"/>
      <c r="BC8" s="411"/>
      <c r="BD8" s="411"/>
      <c r="BE8" s="411"/>
      <c r="BF8" s="411"/>
      <c r="BG8" s="411"/>
      <c r="BH8" s="411"/>
      <c r="BI8" s="411"/>
      <c r="BJ8" s="411"/>
      <c r="BK8" s="411"/>
      <c r="BL8" s="411"/>
      <c r="BM8" s="412"/>
      <c r="BN8" s="430">
        <v>91070</v>
      </c>
      <c r="BO8" s="431"/>
      <c r="BP8" s="431"/>
      <c r="BQ8" s="431"/>
      <c r="BR8" s="431"/>
      <c r="BS8" s="431"/>
      <c r="BT8" s="431"/>
      <c r="BU8" s="432"/>
      <c r="BV8" s="430">
        <v>109393</v>
      </c>
      <c r="BW8" s="431"/>
      <c r="BX8" s="431"/>
      <c r="BY8" s="431"/>
      <c r="BZ8" s="431"/>
      <c r="CA8" s="431"/>
      <c r="CB8" s="431"/>
      <c r="CC8" s="432"/>
      <c r="CD8" s="439" t="s">
        <v>111</v>
      </c>
      <c r="CE8" s="440"/>
      <c r="CF8" s="440"/>
      <c r="CG8" s="440"/>
      <c r="CH8" s="440"/>
      <c r="CI8" s="440"/>
      <c r="CJ8" s="440"/>
      <c r="CK8" s="440"/>
      <c r="CL8" s="440"/>
      <c r="CM8" s="440"/>
      <c r="CN8" s="440"/>
      <c r="CO8" s="440"/>
      <c r="CP8" s="440"/>
      <c r="CQ8" s="440"/>
      <c r="CR8" s="440"/>
      <c r="CS8" s="441"/>
      <c r="CT8" s="543">
        <v>0.2</v>
      </c>
      <c r="CU8" s="544"/>
      <c r="CV8" s="544"/>
      <c r="CW8" s="544"/>
      <c r="CX8" s="544"/>
      <c r="CY8" s="544"/>
      <c r="CZ8" s="544"/>
      <c r="DA8" s="545"/>
      <c r="DB8" s="543">
        <v>0.2</v>
      </c>
      <c r="DC8" s="544"/>
      <c r="DD8" s="544"/>
      <c r="DE8" s="544"/>
      <c r="DF8" s="544"/>
      <c r="DG8" s="544"/>
      <c r="DH8" s="544"/>
      <c r="DI8" s="545"/>
      <c r="DJ8" s="186"/>
      <c r="DK8" s="186"/>
      <c r="DL8" s="186"/>
      <c r="DM8" s="186"/>
      <c r="DN8" s="186"/>
      <c r="DO8" s="186"/>
    </row>
    <row r="9" spans="1:119" ht="18.75" customHeight="1" thickBot="1" x14ac:dyDescent="0.2">
      <c r="A9" s="187"/>
      <c r="B9" s="572" t="s">
        <v>112</v>
      </c>
      <c r="C9" s="573"/>
      <c r="D9" s="573"/>
      <c r="E9" s="573"/>
      <c r="F9" s="573"/>
      <c r="G9" s="573"/>
      <c r="H9" s="573"/>
      <c r="I9" s="573"/>
      <c r="J9" s="573"/>
      <c r="K9" s="493"/>
      <c r="L9" s="574" t="s">
        <v>113</v>
      </c>
      <c r="M9" s="575"/>
      <c r="N9" s="575"/>
      <c r="O9" s="575"/>
      <c r="P9" s="575"/>
      <c r="Q9" s="576"/>
      <c r="R9" s="577">
        <v>6563</v>
      </c>
      <c r="S9" s="578"/>
      <c r="T9" s="578"/>
      <c r="U9" s="578"/>
      <c r="V9" s="579"/>
      <c r="W9" s="509" t="s">
        <v>114</v>
      </c>
      <c r="X9" s="510"/>
      <c r="Y9" s="510"/>
      <c r="Z9" s="510"/>
      <c r="AA9" s="510"/>
      <c r="AB9" s="510"/>
      <c r="AC9" s="510"/>
      <c r="AD9" s="510"/>
      <c r="AE9" s="510"/>
      <c r="AF9" s="510"/>
      <c r="AG9" s="510"/>
      <c r="AH9" s="510"/>
      <c r="AI9" s="510"/>
      <c r="AJ9" s="510"/>
      <c r="AK9" s="510"/>
      <c r="AL9" s="580"/>
      <c r="AM9" s="499" t="s">
        <v>115</v>
      </c>
      <c r="AN9" s="404"/>
      <c r="AO9" s="404"/>
      <c r="AP9" s="404"/>
      <c r="AQ9" s="404"/>
      <c r="AR9" s="404"/>
      <c r="AS9" s="404"/>
      <c r="AT9" s="405"/>
      <c r="AU9" s="487" t="s">
        <v>105</v>
      </c>
      <c r="AV9" s="488"/>
      <c r="AW9" s="488"/>
      <c r="AX9" s="488"/>
      <c r="AY9" s="410" t="s">
        <v>116</v>
      </c>
      <c r="AZ9" s="411"/>
      <c r="BA9" s="411"/>
      <c r="BB9" s="411"/>
      <c r="BC9" s="411"/>
      <c r="BD9" s="411"/>
      <c r="BE9" s="411"/>
      <c r="BF9" s="411"/>
      <c r="BG9" s="411"/>
      <c r="BH9" s="411"/>
      <c r="BI9" s="411"/>
      <c r="BJ9" s="411"/>
      <c r="BK9" s="411"/>
      <c r="BL9" s="411"/>
      <c r="BM9" s="412"/>
      <c r="BN9" s="430">
        <v>-18323</v>
      </c>
      <c r="BO9" s="431"/>
      <c r="BP9" s="431"/>
      <c r="BQ9" s="431"/>
      <c r="BR9" s="431"/>
      <c r="BS9" s="431"/>
      <c r="BT9" s="431"/>
      <c r="BU9" s="432"/>
      <c r="BV9" s="430">
        <v>18627</v>
      </c>
      <c r="BW9" s="431"/>
      <c r="BX9" s="431"/>
      <c r="BY9" s="431"/>
      <c r="BZ9" s="431"/>
      <c r="CA9" s="431"/>
      <c r="CB9" s="431"/>
      <c r="CC9" s="432"/>
      <c r="CD9" s="439" t="s">
        <v>117</v>
      </c>
      <c r="CE9" s="440"/>
      <c r="CF9" s="440"/>
      <c r="CG9" s="440"/>
      <c r="CH9" s="440"/>
      <c r="CI9" s="440"/>
      <c r="CJ9" s="440"/>
      <c r="CK9" s="440"/>
      <c r="CL9" s="440"/>
      <c r="CM9" s="440"/>
      <c r="CN9" s="440"/>
      <c r="CO9" s="440"/>
      <c r="CP9" s="440"/>
      <c r="CQ9" s="440"/>
      <c r="CR9" s="440"/>
      <c r="CS9" s="441"/>
      <c r="CT9" s="400">
        <v>18</v>
      </c>
      <c r="CU9" s="401"/>
      <c r="CV9" s="401"/>
      <c r="CW9" s="401"/>
      <c r="CX9" s="401"/>
      <c r="CY9" s="401"/>
      <c r="CZ9" s="401"/>
      <c r="DA9" s="402"/>
      <c r="DB9" s="400">
        <v>17.8</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118</v>
      </c>
      <c r="M10" s="404"/>
      <c r="N10" s="404"/>
      <c r="O10" s="404"/>
      <c r="P10" s="404"/>
      <c r="Q10" s="405"/>
      <c r="R10" s="406">
        <v>6990</v>
      </c>
      <c r="S10" s="407"/>
      <c r="T10" s="407"/>
      <c r="U10" s="407"/>
      <c r="V10" s="409"/>
      <c r="W10" s="581"/>
      <c r="X10" s="392"/>
      <c r="Y10" s="392"/>
      <c r="Z10" s="392"/>
      <c r="AA10" s="392"/>
      <c r="AB10" s="392"/>
      <c r="AC10" s="392"/>
      <c r="AD10" s="392"/>
      <c r="AE10" s="392"/>
      <c r="AF10" s="392"/>
      <c r="AG10" s="392"/>
      <c r="AH10" s="392"/>
      <c r="AI10" s="392"/>
      <c r="AJ10" s="392"/>
      <c r="AK10" s="392"/>
      <c r="AL10" s="582"/>
      <c r="AM10" s="499" t="s">
        <v>119</v>
      </c>
      <c r="AN10" s="404"/>
      <c r="AO10" s="404"/>
      <c r="AP10" s="404"/>
      <c r="AQ10" s="404"/>
      <c r="AR10" s="404"/>
      <c r="AS10" s="404"/>
      <c r="AT10" s="405"/>
      <c r="AU10" s="487" t="s">
        <v>120</v>
      </c>
      <c r="AV10" s="488"/>
      <c r="AW10" s="488"/>
      <c r="AX10" s="488"/>
      <c r="AY10" s="410" t="s">
        <v>121</v>
      </c>
      <c r="AZ10" s="411"/>
      <c r="BA10" s="411"/>
      <c r="BB10" s="411"/>
      <c r="BC10" s="411"/>
      <c r="BD10" s="411"/>
      <c r="BE10" s="411"/>
      <c r="BF10" s="411"/>
      <c r="BG10" s="411"/>
      <c r="BH10" s="411"/>
      <c r="BI10" s="411"/>
      <c r="BJ10" s="411"/>
      <c r="BK10" s="411"/>
      <c r="BL10" s="411"/>
      <c r="BM10" s="412"/>
      <c r="BN10" s="430">
        <v>12</v>
      </c>
      <c r="BO10" s="431"/>
      <c r="BP10" s="431"/>
      <c r="BQ10" s="431"/>
      <c r="BR10" s="431"/>
      <c r="BS10" s="431"/>
      <c r="BT10" s="431"/>
      <c r="BU10" s="432"/>
      <c r="BV10" s="430">
        <v>60</v>
      </c>
      <c r="BW10" s="431"/>
      <c r="BX10" s="431"/>
      <c r="BY10" s="431"/>
      <c r="BZ10" s="431"/>
      <c r="CA10" s="431"/>
      <c r="CB10" s="431"/>
      <c r="CC10" s="432"/>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123</v>
      </c>
      <c r="M11" s="477"/>
      <c r="N11" s="477"/>
      <c r="O11" s="477"/>
      <c r="P11" s="477"/>
      <c r="Q11" s="478"/>
      <c r="R11" s="569" t="s">
        <v>124</v>
      </c>
      <c r="S11" s="570"/>
      <c r="T11" s="570"/>
      <c r="U11" s="570"/>
      <c r="V11" s="571"/>
      <c r="W11" s="581"/>
      <c r="X11" s="392"/>
      <c r="Y11" s="392"/>
      <c r="Z11" s="392"/>
      <c r="AA11" s="392"/>
      <c r="AB11" s="392"/>
      <c r="AC11" s="392"/>
      <c r="AD11" s="392"/>
      <c r="AE11" s="392"/>
      <c r="AF11" s="392"/>
      <c r="AG11" s="392"/>
      <c r="AH11" s="392"/>
      <c r="AI11" s="392"/>
      <c r="AJ11" s="392"/>
      <c r="AK11" s="392"/>
      <c r="AL11" s="582"/>
      <c r="AM11" s="499" t="s">
        <v>125</v>
      </c>
      <c r="AN11" s="404"/>
      <c r="AO11" s="404"/>
      <c r="AP11" s="404"/>
      <c r="AQ11" s="404"/>
      <c r="AR11" s="404"/>
      <c r="AS11" s="404"/>
      <c r="AT11" s="405"/>
      <c r="AU11" s="487" t="s">
        <v>126</v>
      </c>
      <c r="AV11" s="488"/>
      <c r="AW11" s="488"/>
      <c r="AX11" s="488"/>
      <c r="AY11" s="410" t="s">
        <v>127</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128</v>
      </c>
      <c r="CE11" s="440"/>
      <c r="CF11" s="440"/>
      <c r="CG11" s="440"/>
      <c r="CH11" s="440"/>
      <c r="CI11" s="440"/>
      <c r="CJ11" s="440"/>
      <c r="CK11" s="440"/>
      <c r="CL11" s="440"/>
      <c r="CM11" s="440"/>
      <c r="CN11" s="440"/>
      <c r="CO11" s="440"/>
      <c r="CP11" s="440"/>
      <c r="CQ11" s="440"/>
      <c r="CR11" s="440"/>
      <c r="CS11" s="441"/>
      <c r="CT11" s="543" t="s">
        <v>129</v>
      </c>
      <c r="CU11" s="544"/>
      <c r="CV11" s="544"/>
      <c r="CW11" s="544"/>
      <c r="CX11" s="544"/>
      <c r="CY11" s="544"/>
      <c r="CZ11" s="544"/>
      <c r="DA11" s="545"/>
      <c r="DB11" s="543" t="s">
        <v>130</v>
      </c>
      <c r="DC11" s="544"/>
      <c r="DD11" s="544"/>
      <c r="DE11" s="544"/>
      <c r="DF11" s="544"/>
      <c r="DG11" s="544"/>
      <c r="DH11" s="544"/>
      <c r="DI11" s="545"/>
      <c r="DJ11" s="186"/>
      <c r="DK11" s="186"/>
      <c r="DL11" s="186"/>
      <c r="DM11" s="186"/>
      <c r="DN11" s="186"/>
      <c r="DO11" s="186"/>
    </row>
    <row r="12" spans="1:119" ht="18.75" customHeight="1" x14ac:dyDescent="0.15">
      <c r="A12" s="187"/>
      <c r="B12" s="546" t="s">
        <v>131</v>
      </c>
      <c r="C12" s="547"/>
      <c r="D12" s="547"/>
      <c r="E12" s="547"/>
      <c r="F12" s="547"/>
      <c r="G12" s="547"/>
      <c r="H12" s="547"/>
      <c r="I12" s="547"/>
      <c r="J12" s="547"/>
      <c r="K12" s="548"/>
      <c r="L12" s="555" t="s">
        <v>132</v>
      </c>
      <c r="M12" s="556"/>
      <c r="N12" s="556"/>
      <c r="O12" s="556"/>
      <c r="P12" s="556"/>
      <c r="Q12" s="557"/>
      <c r="R12" s="558">
        <v>6684</v>
      </c>
      <c r="S12" s="559"/>
      <c r="T12" s="559"/>
      <c r="U12" s="559"/>
      <c r="V12" s="560"/>
      <c r="W12" s="561" t="s">
        <v>1</v>
      </c>
      <c r="X12" s="488"/>
      <c r="Y12" s="488"/>
      <c r="Z12" s="488"/>
      <c r="AA12" s="488"/>
      <c r="AB12" s="562"/>
      <c r="AC12" s="563" t="s">
        <v>133</v>
      </c>
      <c r="AD12" s="564"/>
      <c r="AE12" s="564"/>
      <c r="AF12" s="564"/>
      <c r="AG12" s="565"/>
      <c r="AH12" s="563" t="s">
        <v>134</v>
      </c>
      <c r="AI12" s="564"/>
      <c r="AJ12" s="564"/>
      <c r="AK12" s="564"/>
      <c r="AL12" s="566"/>
      <c r="AM12" s="499" t="s">
        <v>135</v>
      </c>
      <c r="AN12" s="404"/>
      <c r="AO12" s="404"/>
      <c r="AP12" s="404"/>
      <c r="AQ12" s="404"/>
      <c r="AR12" s="404"/>
      <c r="AS12" s="404"/>
      <c r="AT12" s="405"/>
      <c r="AU12" s="487" t="s">
        <v>136</v>
      </c>
      <c r="AV12" s="488"/>
      <c r="AW12" s="488"/>
      <c r="AX12" s="488"/>
      <c r="AY12" s="410" t="s">
        <v>137</v>
      </c>
      <c r="AZ12" s="411"/>
      <c r="BA12" s="411"/>
      <c r="BB12" s="411"/>
      <c r="BC12" s="411"/>
      <c r="BD12" s="411"/>
      <c r="BE12" s="411"/>
      <c r="BF12" s="411"/>
      <c r="BG12" s="411"/>
      <c r="BH12" s="411"/>
      <c r="BI12" s="411"/>
      <c r="BJ12" s="411"/>
      <c r="BK12" s="411"/>
      <c r="BL12" s="411"/>
      <c r="BM12" s="412"/>
      <c r="BN12" s="430">
        <v>100000</v>
      </c>
      <c r="BO12" s="431"/>
      <c r="BP12" s="431"/>
      <c r="BQ12" s="431"/>
      <c r="BR12" s="431"/>
      <c r="BS12" s="431"/>
      <c r="BT12" s="431"/>
      <c r="BU12" s="432"/>
      <c r="BV12" s="430">
        <v>300000</v>
      </c>
      <c r="BW12" s="431"/>
      <c r="BX12" s="431"/>
      <c r="BY12" s="431"/>
      <c r="BZ12" s="431"/>
      <c r="CA12" s="431"/>
      <c r="CB12" s="431"/>
      <c r="CC12" s="432"/>
      <c r="CD12" s="439" t="s">
        <v>138</v>
      </c>
      <c r="CE12" s="440"/>
      <c r="CF12" s="440"/>
      <c r="CG12" s="440"/>
      <c r="CH12" s="440"/>
      <c r="CI12" s="440"/>
      <c r="CJ12" s="440"/>
      <c r="CK12" s="440"/>
      <c r="CL12" s="440"/>
      <c r="CM12" s="440"/>
      <c r="CN12" s="440"/>
      <c r="CO12" s="440"/>
      <c r="CP12" s="440"/>
      <c r="CQ12" s="440"/>
      <c r="CR12" s="440"/>
      <c r="CS12" s="441"/>
      <c r="CT12" s="543" t="s">
        <v>139</v>
      </c>
      <c r="CU12" s="544"/>
      <c r="CV12" s="544"/>
      <c r="CW12" s="544"/>
      <c r="CX12" s="544"/>
      <c r="CY12" s="544"/>
      <c r="CZ12" s="544"/>
      <c r="DA12" s="545"/>
      <c r="DB12" s="543" t="s">
        <v>140</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141</v>
      </c>
      <c r="N13" s="531"/>
      <c r="O13" s="531"/>
      <c r="P13" s="531"/>
      <c r="Q13" s="532"/>
      <c r="R13" s="533">
        <v>6649</v>
      </c>
      <c r="S13" s="534"/>
      <c r="T13" s="534"/>
      <c r="U13" s="534"/>
      <c r="V13" s="535"/>
      <c r="W13" s="521" t="s">
        <v>142</v>
      </c>
      <c r="X13" s="443"/>
      <c r="Y13" s="443"/>
      <c r="Z13" s="443"/>
      <c r="AA13" s="443"/>
      <c r="AB13" s="444"/>
      <c r="AC13" s="406">
        <v>895</v>
      </c>
      <c r="AD13" s="407"/>
      <c r="AE13" s="407"/>
      <c r="AF13" s="407"/>
      <c r="AG13" s="408"/>
      <c r="AH13" s="406">
        <v>1027</v>
      </c>
      <c r="AI13" s="407"/>
      <c r="AJ13" s="407"/>
      <c r="AK13" s="407"/>
      <c r="AL13" s="409"/>
      <c r="AM13" s="499" t="s">
        <v>143</v>
      </c>
      <c r="AN13" s="404"/>
      <c r="AO13" s="404"/>
      <c r="AP13" s="404"/>
      <c r="AQ13" s="404"/>
      <c r="AR13" s="404"/>
      <c r="AS13" s="404"/>
      <c r="AT13" s="405"/>
      <c r="AU13" s="487" t="s">
        <v>144</v>
      </c>
      <c r="AV13" s="488"/>
      <c r="AW13" s="488"/>
      <c r="AX13" s="488"/>
      <c r="AY13" s="410" t="s">
        <v>145</v>
      </c>
      <c r="AZ13" s="411"/>
      <c r="BA13" s="411"/>
      <c r="BB13" s="411"/>
      <c r="BC13" s="411"/>
      <c r="BD13" s="411"/>
      <c r="BE13" s="411"/>
      <c r="BF13" s="411"/>
      <c r="BG13" s="411"/>
      <c r="BH13" s="411"/>
      <c r="BI13" s="411"/>
      <c r="BJ13" s="411"/>
      <c r="BK13" s="411"/>
      <c r="BL13" s="411"/>
      <c r="BM13" s="412"/>
      <c r="BN13" s="430">
        <v>-118311</v>
      </c>
      <c r="BO13" s="431"/>
      <c r="BP13" s="431"/>
      <c r="BQ13" s="431"/>
      <c r="BR13" s="431"/>
      <c r="BS13" s="431"/>
      <c r="BT13" s="431"/>
      <c r="BU13" s="432"/>
      <c r="BV13" s="430">
        <v>-281313</v>
      </c>
      <c r="BW13" s="431"/>
      <c r="BX13" s="431"/>
      <c r="BY13" s="431"/>
      <c r="BZ13" s="431"/>
      <c r="CA13" s="431"/>
      <c r="CB13" s="431"/>
      <c r="CC13" s="432"/>
      <c r="CD13" s="439" t="s">
        <v>146</v>
      </c>
      <c r="CE13" s="440"/>
      <c r="CF13" s="440"/>
      <c r="CG13" s="440"/>
      <c r="CH13" s="440"/>
      <c r="CI13" s="440"/>
      <c r="CJ13" s="440"/>
      <c r="CK13" s="440"/>
      <c r="CL13" s="440"/>
      <c r="CM13" s="440"/>
      <c r="CN13" s="440"/>
      <c r="CO13" s="440"/>
      <c r="CP13" s="440"/>
      <c r="CQ13" s="440"/>
      <c r="CR13" s="440"/>
      <c r="CS13" s="441"/>
      <c r="CT13" s="400">
        <v>9.6999999999999993</v>
      </c>
      <c r="CU13" s="401"/>
      <c r="CV13" s="401"/>
      <c r="CW13" s="401"/>
      <c r="CX13" s="401"/>
      <c r="CY13" s="401"/>
      <c r="CZ13" s="401"/>
      <c r="DA13" s="402"/>
      <c r="DB13" s="400">
        <v>9.1</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147</v>
      </c>
      <c r="M14" s="567"/>
      <c r="N14" s="567"/>
      <c r="O14" s="567"/>
      <c r="P14" s="567"/>
      <c r="Q14" s="568"/>
      <c r="R14" s="533">
        <v>6787</v>
      </c>
      <c r="S14" s="534"/>
      <c r="T14" s="534"/>
      <c r="U14" s="534"/>
      <c r="V14" s="535"/>
      <c r="W14" s="536"/>
      <c r="X14" s="446"/>
      <c r="Y14" s="446"/>
      <c r="Z14" s="446"/>
      <c r="AA14" s="446"/>
      <c r="AB14" s="447"/>
      <c r="AC14" s="526">
        <v>25.9</v>
      </c>
      <c r="AD14" s="527"/>
      <c r="AE14" s="527"/>
      <c r="AF14" s="527"/>
      <c r="AG14" s="528"/>
      <c r="AH14" s="526">
        <v>27</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148</v>
      </c>
      <c r="CE14" s="437"/>
      <c r="CF14" s="437"/>
      <c r="CG14" s="437"/>
      <c r="CH14" s="437"/>
      <c r="CI14" s="437"/>
      <c r="CJ14" s="437"/>
      <c r="CK14" s="437"/>
      <c r="CL14" s="437"/>
      <c r="CM14" s="437"/>
      <c r="CN14" s="437"/>
      <c r="CO14" s="437"/>
      <c r="CP14" s="437"/>
      <c r="CQ14" s="437"/>
      <c r="CR14" s="437"/>
      <c r="CS14" s="438"/>
      <c r="CT14" s="537" t="s">
        <v>149</v>
      </c>
      <c r="CU14" s="538"/>
      <c r="CV14" s="538"/>
      <c r="CW14" s="538"/>
      <c r="CX14" s="538"/>
      <c r="CY14" s="538"/>
      <c r="CZ14" s="538"/>
      <c r="DA14" s="539"/>
      <c r="DB14" s="537" t="s">
        <v>150</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151</v>
      </c>
      <c r="N15" s="531"/>
      <c r="O15" s="531"/>
      <c r="P15" s="531"/>
      <c r="Q15" s="532"/>
      <c r="R15" s="533">
        <v>6754</v>
      </c>
      <c r="S15" s="534"/>
      <c r="T15" s="534"/>
      <c r="U15" s="534"/>
      <c r="V15" s="535"/>
      <c r="W15" s="521" t="s">
        <v>152</v>
      </c>
      <c r="X15" s="443"/>
      <c r="Y15" s="443"/>
      <c r="Z15" s="443"/>
      <c r="AA15" s="443"/>
      <c r="AB15" s="444"/>
      <c r="AC15" s="406">
        <v>524</v>
      </c>
      <c r="AD15" s="407"/>
      <c r="AE15" s="407"/>
      <c r="AF15" s="407"/>
      <c r="AG15" s="408"/>
      <c r="AH15" s="406">
        <v>593</v>
      </c>
      <c r="AI15" s="407"/>
      <c r="AJ15" s="407"/>
      <c r="AK15" s="407"/>
      <c r="AL15" s="409"/>
      <c r="AM15" s="499"/>
      <c r="AN15" s="404"/>
      <c r="AO15" s="404"/>
      <c r="AP15" s="404"/>
      <c r="AQ15" s="404"/>
      <c r="AR15" s="404"/>
      <c r="AS15" s="404"/>
      <c r="AT15" s="405"/>
      <c r="AU15" s="487"/>
      <c r="AV15" s="488"/>
      <c r="AW15" s="488"/>
      <c r="AX15" s="488"/>
      <c r="AY15" s="422" t="s">
        <v>153</v>
      </c>
      <c r="AZ15" s="423"/>
      <c r="BA15" s="423"/>
      <c r="BB15" s="423"/>
      <c r="BC15" s="423"/>
      <c r="BD15" s="423"/>
      <c r="BE15" s="423"/>
      <c r="BF15" s="423"/>
      <c r="BG15" s="423"/>
      <c r="BH15" s="423"/>
      <c r="BI15" s="423"/>
      <c r="BJ15" s="423"/>
      <c r="BK15" s="423"/>
      <c r="BL15" s="423"/>
      <c r="BM15" s="424"/>
      <c r="BN15" s="425">
        <v>1070214</v>
      </c>
      <c r="BO15" s="426"/>
      <c r="BP15" s="426"/>
      <c r="BQ15" s="426"/>
      <c r="BR15" s="426"/>
      <c r="BS15" s="426"/>
      <c r="BT15" s="426"/>
      <c r="BU15" s="427"/>
      <c r="BV15" s="425">
        <v>975564</v>
      </c>
      <c r="BW15" s="426"/>
      <c r="BX15" s="426"/>
      <c r="BY15" s="426"/>
      <c r="BZ15" s="426"/>
      <c r="CA15" s="426"/>
      <c r="CB15" s="426"/>
      <c r="CC15" s="427"/>
      <c r="CD15" s="540" t="s">
        <v>154</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155</v>
      </c>
      <c r="M16" s="524"/>
      <c r="N16" s="524"/>
      <c r="O16" s="524"/>
      <c r="P16" s="524"/>
      <c r="Q16" s="525"/>
      <c r="R16" s="518" t="s">
        <v>156</v>
      </c>
      <c r="S16" s="519"/>
      <c r="T16" s="519"/>
      <c r="U16" s="519"/>
      <c r="V16" s="520"/>
      <c r="W16" s="536"/>
      <c r="X16" s="446"/>
      <c r="Y16" s="446"/>
      <c r="Z16" s="446"/>
      <c r="AA16" s="446"/>
      <c r="AB16" s="447"/>
      <c r="AC16" s="526">
        <v>15.1</v>
      </c>
      <c r="AD16" s="527"/>
      <c r="AE16" s="527"/>
      <c r="AF16" s="527"/>
      <c r="AG16" s="528"/>
      <c r="AH16" s="526">
        <v>15.6</v>
      </c>
      <c r="AI16" s="527"/>
      <c r="AJ16" s="527"/>
      <c r="AK16" s="527"/>
      <c r="AL16" s="529"/>
      <c r="AM16" s="499"/>
      <c r="AN16" s="404"/>
      <c r="AO16" s="404"/>
      <c r="AP16" s="404"/>
      <c r="AQ16" s="404"/>
      <c r="AR16" s="404"/>
      <c r="AS16" s="404"/>
      <c r="AT16" s="405"/>
      <c r="AU16" s="487"/>
      <c r="AV16" s="488"/>
      <c r="AW16" s="488"/>
      <c r="AX16" s="488"/>
      <c r="AY16" s="410" t="s">
        <v>157</v>
      </c>
      <c r="AZ16" s="411"/>
      <c r="BA16" s="411"/>
      <c r="BB16" s="411"/>
      <c r="BC16" s="411"/>
      <c r="BD16" s="411"/>
      <c r="BE16" s="411"/>
      <c r="BF16" s="411"/>
      <c r="BG16" s="411"/>
      <c r="BH16" s="411"/>
      <c r="BI16" s="411"/>
      <c r="BJ16" s="411"/>
      <c r="BK16" s="411"/>
      <c r="BL16" s="411"/>
      <c r="BM16" s="412"/>
      <c r="BN16" s="430">
        <v>5024993</v>
      </c>
      <c r="BO16" s="431"/>
      <c r="BP16" s="431"/>
      <c r="BQ16" s="431"/>
      <c r="BR16" s="431"/>
      <c r="BS16" s="431"/>
      <c r="BT16" s="431"/>
      <c r="BU16" s="432"/>
      <c r="BV16" s="430">
        <v>4841575</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158</v>
      </c>
      <c r="N17" s="516"/>
      <c r="O17" s="516"/>
      <c r="P17" s="516"/>
      <c r="Q17" s="517"/>
      <c r="R17" s="518" t="s">
        <v>159</v>
      </c>
      <c r="S17" s="519"/>
      <c r="T17" s="519"/>
      <c r="U17" s="519"/>
      <c r="V17" s="520"/>
      <c r="W17" s="521" t="s">
        <v>160</v>
      </c>
      <c r="X17" s="443"/>
      <c r="Y17" s="443"/>
      <c r="Z17" s="443"/>
      <c r="AA17" s="443"/>
      <c r="AB17" s="444"/>
      <c r="AC17" s="406">
        <v>2041</v>
      </c>
      <c r="AD17" s="407"/>
      <c r="AE17" s="407"/>
      <c r="AF17" s="407"/>
      <c r="AG17" s="408"/>
      <c r="AH17" s="406">
        <v>2178</v>
      </c>
      <c r="AI17" s="407"/>
      <c r="AJ17" s="407"/>
      <c r="AK17" s="407"/>
      <c r="AL17" s="409"/>
      <c r="AM17" s="499"/>
      <c r="AN17" s="404"/>
      <c r="AO17" s="404"/>
      <c r="AP17" s="404"/>
      <c r="AQ17" s="404"/>
      <c r="AR17" s="404"/>
      <c r="AS17" s="404"/>
      <c r="AT17" s="405"/>
      <c r="AU17" s="487"/>
      <c r="AV17" s="488"/>
      <c r="AW17" s="488"/>
      <c r="AX17" s="488"/>
      <c r="AY17" s="410" t="s">
        <v>161</v>
      </c>
      <c r="AZ17" s="411"/>
      <c r="BA17" s="411"/>
      <c r="BB17" s="411"/>
      <c r="BC17" s="411"/>
      <c r="BD17" s="411"/>
      <c r="BE17" s="411"/>
      <c r="BF17" s="411"/>
      <c r="BG17" s="411"/>
      <c r="BH17" s="411"/>
      <c r="BI17" s="411"/>
      <c r="BJ17" s="411"/>
      <c r="BK17" s="411"/>
      <c r="BL17" s="411"/>
      <c r="BM17" s="412"/>
      <c r="BN17" s="430">
        <v>1321753</v>
      </c>
      <c r="BO17" s="431"/>
      <c r="BP17" s="431"/>
      <c r="BQ17" s="431"/>
      <c r="BR17" s="431"/>
      <c r="BS17" s="431"/>
      <c r="BT17" s="431"/>
      <c r="BU17" s="432"/>
      <c r="BV17" s="430">
        <v>1216453</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162</v>
      </c>
      <c r="C18" s="493"/>
      <c r="D18" s="493"/>
      <c r="E18" s="494"/>
      <c r="F18" s="494"/>
      <c r="G18" s="494"/>
      <c r="H18" s="494"/>
      <c r="I18" s="494"/>
      <c r="J18" s="494"/>
      <c r="K18" s="494"/>
      <c r="L18" s="495">
        <v>1408.04</v>
      </c>
      <c r="M18" s="495"/>
      <c r="N18" s="495"/>
      <c r="O18" s="495"/>
      <c r="P18" s="495"/>
      <c r="Q18" s="495"/>
      <c r="R18" s="496"/>
      <c r="S18" s="496"/>
      <c r="T18" s="496"/>
      <c r="U18" s="496"/>
      <c r="V18" s="497"/>
      <c r="W18" s="511"/>
      <c r="X18" s="512"/>
      <c r="Y18" s="512"/>
      <c r="Z18" s="512"/>
      <c r="AA18" s="512"/>
      <c r="AB18" s="522"/>
      <c r="AC18" s="394">
        <v>59</v>
      </c>
      <c r="AD18" s="395"/>
      <c r="AE18" s="395"/>
      <c r="AF18" s="395"/>
      <c r="AG18" s="498"/>
      <c r="AH18" s="394">
        <v>57.3</v>
      </c>
      <c r="AI18" s="395"/>
      <c r="AJ18" s="395"/>
      <c r="AK18" s="395"/>
      <c r="AL18" s="396"/>
      <c r="AM18" s="499"/>
      <c r="AN18" s="404"/>
      <c r="AO18" s="404"/>
      <c r="AP18" s="404"/>
      <c r="AQ18" s="404"/>
      <c r="AR18" s="404"/>
      <c r="AS18" s="404"/>
      <c r="AT18" s="405"/>
      <c r="AU18" s="487"/>
      <c r="AV18" s="488"/>
      <c r="AW18" s="488"/>
      <c r="AX18" s="488"/>
      <c r="AY18" s="410" t="s">
        <v>163</v>
      </c>
      <c r="AZ18" s="411"/>
      <c r="BA18" s="411"/>
      <c r="BB18" s="411"/>
      <c r="BC18" s="411"/>
      <c r="BD18" s="411"/>
      <c r="BE18" s="411"/>
      <c r="BF18" s="411"/>
      <c r="BG18" s="411"/>
      <c r="BH18" s="411"/>
      <c r="BI18" s="411"/>
      <c r="BJ18" s="411"/>
      <c r="BK18" s="411"/>
      <c r="BL18" s="411"/>
      <c r="BM18" s="412"/>
      <c r="BN18" s="430">
        <v>4813121</v>
      </c>
      <c r="BO18" s="431"/>
      <c r="BP18" s="431"/>
      <c r="BQ18" s="431"/>
      <c r="BR18" s="431"/>
      <c r="BS18" s="431"/>
      <c r="BT18" s="431"/>
      <c r="BU18" s="432"/>
      <c r="BV18" s="430">
        <v>4843365</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164</v>
      </c>
      <c r="C19" s="493"/>
      <c r="D19" s="493"/>
      <c r="E19" s="494"/>
      <c r="F19" s="494"/>
      <c r="G19" s="494"/>
      <c r="H19" s="494"/>
      <c r="I19" s="494"/>
      <c r="J19" s="494"/>
      <c r="K19" s="494"/>
      <c r="L19" s="500">
        <v>5</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165</v>
      </c>
      <c r="AZ19" s="411"/>
      <c r="BA19" s="411"/>
      <c r="BB19" s="411"/>
      <c r="BC19" s="411"/>
      <c r="BD19" s="411"/>
      <c r="BE19" s="411"/>
      <c r="BF19" s="411"/>
      <c r="BG19" s="411"/>
      <c r="BH19" s="411"/>
      <c r="BI19" s="411"/>
      <c r="BJ19" s="411"/>
      <c r="BK19" s="411"/>
      <c r="BL19" s="411"/>
      <c r="BM19" s="412"/>
      <c r="BN19" s="430">
        <v>6426196</v>
      </c>
      <c r="BO19" s="431"/>
      <c r="BP19" s="431"/>
      <c r="BQ19" s="431"/>
      <c r="BR19" s="431"/>
      <c r="BS19" s="431"/>
      <c r="BT19" s="431"/>
      <c r="BU19" s="432"/>
      <c r="BV19" s="430">
        <v>6223825</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166</v>
      </c>
      <c r="C20" s="493"/>
      <c r="D20" s="493"/>
      <c r="E20" s="494"/>
      <c r="F20" s="494"/>
      <c r="G20" s="494"/>
      <c r="H20" s="494"/>
      <c r="I20" s="494"/>
      <c r="J20" s="494"/>
      <c r="K20" s="494"/>
      <c r="L20" s="500">
        <v>3097</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167</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168</v>
      </c>
      <c r="C22" s="460"/>
      <c r="D22" s="461"/>
      <c r="E22" s="468" t="s">
        <v>1</v>
      </c>
      <c r="F22" s="443"/>
      <c r="G22" s="443"/>
      <c r="H22" s="443"/>
      <c r="I22" s="443"/>
      <c r="J22" s="443"/>
      <c r="K22" s="444"/>
      <c r="L22" s="468" t="s">
        <v>169</v>
      </c>
      <c r="M22" s="443"/>
      <c r="N22" s="443"/>
      <c r="O22" s="443"/>
      <c r="P22" s="444"/>
      <c r="Q22" s="453" t="s">
        <v>170</v>
      </c>
      <c r="R22" s="454"/>
      <c r="S22" s="454"/>
      <c r="T22" s="454"/>
      <c r="U22" s="454"/>
      <c r="V22" s="469"/>
      <c r="W22" s="471" t="s">
        <v>171</v>
      </c>
      <c r="X22" s="460"/>
      <c r="Y22" s="461"/>
      <c r="Z22" s="468" t="s">
        <v>1</v>
      </c>
      <c r="AA22" s="443"/>
      <c r="AB22" s="443"/>
      <c r="AC22" s="443"/>
      <c r="AD22" s="443"/>
      <c r="AE22" s="443"/>
      <c r="AF22" s="443"/>
      <c r="AG22" s="444"/>
      <c r="AH22" s="442" t="s">
        <v>172</v>
      </c>
      <c r="AI22" s="443"/>
      <c r="AJ22" s="443"/>
      <c r="AK22" s="443"/>
      <c r="AL22" s="444"/>
      <c r="AM22" s="442" t="s">
        <v>173</v>
      </c>
      <c r="AN22" s="448"/>
      <c r="AO22" s="448"/>
      <c r="AP22" s="448"/>
      <c r="AQ22" s="448"/>
      <c r="AR22" s="449"/>
      <c r="AS22" s="453" t="s">
        <v>170</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174</v>
      </c>
      <c r="AZ23" s="423"/>
      <c r="BA23" s="423"/>
      <c r="BB23" s="423"/>
      <c r="BC23" s="423"/>
      <c r="BD23" s="423"/>
      <c r="BE23" s="423"/>
      <c r="BF23" s="423"/>
      <c r="BG23" s="423"/>
      <c r="BH23" s="423"/>
      <c r="BI23" s="423"/>
      <c r="BJ23" s="423"/>
      <c r="BK23" s="423"/>
      <c r="BL23" s="423"/>
      <c r="BM23" s="424"/>
      <c r="BN23" s="430">
        <v>11811338</v>
      </c>
      <c r="BO23" s="431"/>
      <c r="BP23" s="431"/>
      <c r="BQ23" s="431"/>
      <c r="BR23" s="431"/>
      <c r="BS23" s="431"/>
      <c r="BT23" s="431"/>
      <c r="BU23" s="432"/>
      <c r="BV23" s="430">
        <v>12284440</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175</v>
      </c>
      <c r="F24" s="404"/>
      <c r="G24" s="404"/>
      <c r="H24" s="404"/>
      <c r="I24" s="404"/>
      <c r="J24" s="404"/>
      <c r="K24" s="405"/>
      <c r="L24" s="406">
        <v>1</v>
      </c>
      <c r="M24" s="407"/>
      <c r="N24" s="407"/>
      <c r="O24" s="407"/>
      <c r="P24" s="408"/>
      <c r="Q24" s="406">
        <v>7400</v>
      </c>
      <c r="R24" s="407"/>
      <c r="S24" s="407"/>
      <c r="T24" s="407"/>
      <c r="U24" s="407"/>
      <c r="V24" s="408"/>
      <c r="W24" s="472"/>
      <c r="X24" s="463"/>
      <c r="Y24" s="464"/>
      <c r="Z24" s="403" t="s">
        <v>176</v>
      </c>
      <c r="AA24" s="404"/>
      <c r="AB24" s="404"/>
      <c r="AC24" s="404"/>
      <c r="AD24" s="404"/>
      <c r="AE24" s="404"/>
      <c r="AF24" s="404"/>
      <c r="AG24" s="405"/>
      <c r="AH24" s="406">
        <v>151</v>
      </c>
      <c r="AI24" s="407"/>
      <c r="AJ24" s="407"/>
      <c r="AK24" s="407"/>
      <c r="AL24" s="408"/>
      <c r="AM24" s="406">
        <v>462664</v>
      </c>
      <c r="AN24" s="407"/>
      <c r="AO24" s="407"/>
      <c r="AP24" s="407"/>
      <c r="AQ24" s="407"/>
      <c r="AR24" s="408"/>
      <c r="AS24" s="406">
        <v>3064</v>
      </c>
      <c r="AT24" s="407"/>
      <c r="AU24" s="407"/>
      <c r="AV24" s="407"/>
      <c r="AW24" s="407"/>
      <c r="AX24" s="409"/>
      <c r="AY24" s="397" t="s">
        <v>177</v>
      </c>
      <c r="AZ24" s="398"/>
      <c r="BA24" s="398"/>
      <c r="BB24" s="398"/>
      <c r="BC24" s="398"/>
      <c r="BD24" s="398"/>
      <c r="BE24" s="398"/>
      <c r="BF24" s="398"/>
      <c r="BG24" s="398"/>
      <c r="BH24" s="398"/>
      <c r="BI24" s="398"/>
      <c r="BJ24" s="398"/>
      <c r="BK24" s="398"/>
      <c r="BL24" s="398"/>
      <c r="BM24" s="399"/>
      <c r="BN24" s="430">
        <v>11704213</v>
      </c>
      <c r="BO24" s="431"/>
      <c r="BP24" s="431"/>
      <c r="BQ24" s="431"/>
      <c r="BR24" s="431"/>
      <c r="BS24" s="431"/>
      <c r="BT24" s="431"/>
      <c r="BU24" s="432"/>
      <c r="BV24" s="430">
        <v>12151948</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178</v>
      </c>
      <c r="F25" s="404"/>
      <c r="G25" s="404"/>
      <c r="H25" s="404"/>
      <c r="I25" s="404"/>
      <c r="J25" s="404"/>
      <c r="K25" s="405"/>
      <c r="L25" s="406">
        <v>1</v>
      </c>
      <c r="M25" s="407"/>
      <c r="N25" s="407"/>
      <c r="O25" s="407"/>
      <c r="P25" s="408"/>
      <c r="Q25" s="406">
        <v>6100</v>
      </c>
      <c r="R25" s="407"/>
      <c r="S25" s="407"/>
      <c r="T25" s="407"/>
      <c r="U25" s="407"/>
      <c r="V25" s="408"/>
      <c r="W25" s="472"/>
      <c r="X25" s="463"/>
      <c r="Y25" s="464"/>
      <c r="Z25" s="403" t="s">
        <v>179</v>
      </c>
      <c r="AA25" s="404"/>
      <c r="AB25" s="404"/>
      <c r="AC25" s="404"/>
      <c r="AD25" s="404"/>
      <c r="AE25" s="404"/>
      <c r="AF25" s="404"/>
      <c r="AG25" s="405"/>
      <c r="AH25" s="406" t="s">
        <v>180</v>
      </c>
      <c r="AI25" s="407"/>
      <c r="AJ25" s="407"/>
      <c r="AK25" s="407"/>
      <c r="AL25" s="408"/>
      <c r="AM25" s="406" t="s">
        <v>181</v>
      </c>
      <c r="AN25" s="407"/>
      <c r="AO25" s="407"/>
      <c r="AP25" s="407"/>
      <c r="AQ25" s="407"/>
      <c r="AR25" s="408"/>
      <c r="AS25" s="406" t="s">
        <v>182</v>
      </c>
      <c r="AT25" s="407"/>
      <c r="AU25" s="407"/>
      <c r="AV25" s="407"/>
      <c r="AW25" s="407"/>
      <c r="AX25" s="409"/>
      <c r="AY25" s="422" t="s">
        <v>183</v>
      </c>
      <c r="AZ25" s="423"/>
      <c r="BA25" s="423"/>
      <c r="BB25" s="423"/>
      <c r="BC25" s="423"/>
      <c r="BD25" s="423"/>
      <c r="BE25" s="423"/>
      <c r="BF25" s="423"/>
      <c r="BG25" s="423"/>
      <c r="BH25" s="423"/>
      <c r="BI25" s="423"/>
      <c r="BJ25" s="423"/>
      <c r="BK25" s="423"/>
      <c r="BL25" s="423"/>
      <c r="BM25" s="424"/>
      <c r="BN25" s="425">
        <v>1296717</v>
      </c>
      <c r="BO25" s="426"/>
      <c r="BP25" s="426"/>
      <c r="BQ25" s="426"/>
      <c r="BR25" s="426"/>
      <c r="BS25" s="426"/>
      <c r="BT25" s="426"/>
      <c r="BU25" s="427"/>
      <c r="BV25" s="425">
        <v>1175995</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184</v>
      </c>
      <c r="F26" s="404"/>
      <c r="G26" s="404"/>
      <c r="H26" s="404"/>
      <c r="I26" s="404"/>
      <c r="J26" s="404"/>
      <c r="K26" s="405"/>
      <c r="L26" s="406">
        <v>1</v>
      </c>
      <c r="M26" s="407"/>
      <c r="N26" s="407"/>
      <c r="O26" s="407"/>
      <c r="P26" s="408"/>
      <c r="Q26" s="406">
        <v>5600</v>
      </c>
      <c r="R26" s="407"/>
      <c r="S26" s="407"/>
      <c r="T26" s="407"/>
      <c r="U26" s="407"/>
      <c r="V26" s="408"/>
      <c r="W26" s="472"/>
      <c r="X26" s="463"/>
      <c r="Y26" s="464"/>
      <c r="Z26" s="403" t="s">
        <v>185</v>
      </c>
      <c r="AA26" s="485"/>
      <c r="AB26" s="485"/>
      <c r="AC26" s="485"/>
      <c r="AD26" s="485"/>
      <c r="AE26" s="485"/>
      <c r="AF26" s="485"/>
      <c r="AG26" s="486"/>
      <c r="AH26" s="406">
        <v>3</v>
      </c>
      <c r="AI26" s="407"/>
      <c r="AJ26" s="407"/>
      <c r="AK26" s="407"/>
      <c r="AL26" s="408"/>
      <c r="AM26" s="406">
        <v>8541</v>
      </c>
      <c r="AN26" s="407"/>
      <c r="AO26" s="407"/>
      <c r="AP26" s="407"/>
      <c r="AQ26" s="407"/>
      <c r="AR26" s="408"/>
      <c r="AS26" s="406">
        <v>2847</v>
      </c>
      <c r="AT26" s="407"/>
      <c r="AU26" s="407"/>
      <c r="AV26" s="407"/>
      <c r="AW26" s="407"/>
      <c r="AX26" s="409"/>
      <c r="AY26" s="439" t="s">
        <v>186</v>
      </c>
      <c r="AZ26" s="440"/>
      <c r="BA26" s="440"/>
      <c r="BB26" s="440"/>
      <c r="BC26" s="440"/>
      <c r="BD26" s="440"/>
      <c r="BE26" s="440"/>
      <c r="BF26" s="440"/>
      <c r="BG26" s="440"/>
      <c r="BH26" s="440"/>
      <c r="BI26" s="440"/>
      <c r="BJ26" s="440"/>
      <c r="BK26" s="440"/>
      <c r="BL26" s="440"/>
      <c r="BM26" s="441"/>
      <c r="BN26" s="430" t="s">
        <v>187</v>
      </c>
      <c r="BO26" s="431"/>
      <c r="BP26" s="431"/>
      <c r="BQ26" s="431"/>
      <c r="BR26" s="431"/>
      <c r="BS26" s="431"/>
      <c r="BT26" s="431"/>
      <c r="BU26" s="432"/>
      <c r="BV26" s="430" t="s">
        <v>139</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188</v>
      </c>
      <c r="F27" s="404"/>
      <c r="G27" s="404"/>
      <c r="H27" s="404"/>
      <c r="I27" s="404"/>
      <c r="J27" s="404"/>
      <c r="K27" s="405"/>
      <c r="L27" s="406">
        <v>1</v>
      </c>
      <c r="M27" s="407"/>
      <c r="N27" s="407"/>
      <c r="O27" s="407"/>
      <c r="P27" s="408"/>
      <c r="Q27" s="406">
        <v>3000</v>
      </c>
      <c r="R27" s="407"/>
      <c r="S27" s="407"/>
      <c r="T27" s="407"/>
      <c r="U27" s="407"/>
      <c r="V27" s="408"/>
      <c r="W27" s="472"/>
      <c r="X27" s="463"/>
      <c r="Y27" s="464"/>
      <c r="Z27" s="403" t="s">
        <v>189</v>
      </c>
      <c r="AA27" s="404"/>
      <c r="AB27" s="404"/>
      <c r="AC27" s="404"/>
      <c r="AD27" s="404"/>
      <c r="AE27" s="404"/>
      <c r="AF27" s="404"/>
      <c r="AG27" s="405"/>
      <c r="AH27" s="406" t="s">
        <v>180</v>
      </c>
      <c r="AI27" s="407"/>
      <c r="AJ27" s="407"/>
      <c r="AK27" s="407"/>
      <c r="AL27" s="408"/>
      <c r="AM27" s="406" t="s">
        <v>139</v>
      </c>
      <c r="AN27" s="407"/>
      <c r="AO27" s="407"/>
      <c r="AP27" s="407"/>
      <c r="AQ27" s="407"/>
      <c r="AR27" s="408"/>
      <c r="AS27" s="406" t="s">
        <v>150</v>
      </c>
      <c r="AT27" s="407"/>
      <c r="AU27" s="407"/>
      <c r="AV27" s="407"/>
      <c r="AW27" s="407"/>
      <c r="AX27" s="409"/>
      <c r="AY27" s="436" t="s">
        <v>190</v>
      </c>
      <c r="AZ27" s="437"/>
      <c r="BA27" s="437"/>
      <c r="BB27" s="437"/>
      <c r="BC27" s="437"/>
      <c r="BD27" s="437"/>
      <c r="BE27" s="437"/>
      <c r="BF27" s="437"/>
      <c r="BG27" s="437"/>
      <c r="BH27" s="437"/>
      <c r="BI27" s="437"/>
      <c r="BJ27" s="437"/>
      <c r="BK27" s="437"/>
      <c r="BL27" s="437"/>
      <c r="BM27" s="438"/>
      <c r="BN27" s="433">
        <v>33398</v>
      </c>
      <c r="BO27" s="434"/>
      <c r="BP27" s="434"/>
      <c r="BQ27" s="434"/>
      <c r="BR27" s="434"/>
      <c r="BS27" s="434"/>
      <c r="BT27" s="434"/>
      <c r="BU27" s="435"/>
      <c r="BV27" s="433">
        <v>33360</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191</v>
      </c>
      <c r="F28" s="404"/>
      <c r="G28" s="404"/>
      <c r="H28" s="404"/>
      <c r="I28" s="404"/>
      <c r="J28" s="404"/>
      <c r="K28" s="405"/>
      <c r="L28" s="406">
        <v>1</v>
      </c>
      <c r="M28" s="407"/>
      <c r="N28" s="407"/>
      <c r="O28" s="407"/>
      <c r="P28" s="408"/>
      <c r="Q28" s="406">
        <v>2350</v>
      </c>
      <c r="R28" s="407"/>
      <c r="S28" s="407"/>
      <c r="T28" s="407"/>
      <c r="U28" s="407"/>
      <c r="V28" s="408"/>
      <c r="W28" s="472"/>
      <c r="X28" s="463"/>
      <c r="Y28" s="464"/>
      <c r="Z28" s="403" t="s">
        <v>192</v>
      </c>
      <c r="AA28" s="404"/>
      <c r="AB28" s="404"/>
      <c r="AC28" s="404"/>
      <c r="AD28" s="404"/>
      <c r="AE28" s="404"/>
      <c r="AF28" s="404"/>
      <c r="AG28" s="405"/>
      <c r="AH28" s="406" t="s">
        <v>139</v>
      </c>
      <c r="AI28" s="407"/>
      <c r="AJ28" s="407"/>
      <c r="AK28" s="407"/>
      <c r="AL28" s="408"/>
      <c r="AM28" s="406" t="s">
        <v>150</v>
      </c>
      <c r="AN28" s="407"/>
      <c r="AO28" s="407"/>
      <c r="AP28" s="407"/>
      <c r="AQ28" s="407"/>
      <c r="AR28" s="408"/>
      <c r="AS28" s="406" t="s">
        <v>150</v>
      </c>
      <c r="AT28" s="407"/>
      <c r="AU28" s="407"/>
      <c r="AV28" s="407"/>
      <c r="AW28" s="407"/>
      <c r="AX28" s="409"/>
      <c r="AY28" s="413" t="s">
        <v>193</v>
      </c>
      <c r="AZ28" s="414"/>
      <c r="BA28" s="414"/>
      <c r="BB28" s="415"/>
      <c r="BC28" s="422" t="s">
        <v>48</v>
      </c>
      <c r="BD28" s="423"/>
      <c r="BE28" s="423"/>
      <c r="BF28" s="423"/>
      <c r="BG28" s="423"/>
      <c r="BH28" s="423"/>
      <c r="BI28" s="423"/>
      <c r="BJ28" s="423"/>
      <c r="BK28" s="423"/>
      <c r="BL28" s="423"/>
      <c r="BM28" s="424"/>
      <c r="BN28" s="425">
        <v>1628528</v>
      </c>
      <c r="BO28" s="426"/>
      <c r="BP28" s="426"/>
      <c r="BQ28" s="426"/>
      <c r="BR28" s="426"/>
      <c r="BS28" s="426"/>
      <c r="BT28" s="426"/>
      <c r="BU28" s="427"/>
      <c r="BV28" s="425">
        <v>1673516</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194</v>
      </c>
      <c r="F29" s="404"/>
      <c r="G29" s="404"/>
      <c r="H29" s="404"/>
      <c r="I29" s="404"/>
      <c r="J29" s="404"/>
      <c r="K29" s="405"/>
      <c r="L29" s="406">
        <v>11</v>
      </c>
      <c r="M29" s="407"/>
      <c r="N29" s="407"/>
      <c r="O29" s="407"/>
      <c r="P29" s="408"/>
      <c r="Q29" s="406">
        <v>1880</v>
      </c>
      <c r="R29" s="407"/>
      <c r="S29" s="407"/>
      <c r="T29" s="407"/>
      <c r="U29" s="407"/>
      <c r="V29" s="408"/>
      <c r="W29" s="473"/>
      <c r="X29" s="474"/>
      <c r="Y29" s="475"/>
      <c r="Z29" s="403" t="s">
        <v>195</v>
      </c>
      <c r="AA29" s="404"/>
      <c r="AB29" s="404"/>
      <c r="AC29" s="404"/>
      <c r="AD29" s="404"/>
      <c r="AE29" s="404"/>
      <c r="AF29" s="404"/>
      <c r="AG29" s="405"/>
      <c r="AH29" s="406">
        <v>151</v>
      </c>
      <c r="AI29" s="407"/>
      <c r="AJ29" s="407"/>
      <c r="AK29" s="407"/>
      <c r="AL29" s="408"/>
      <c r="AM29" s="406">
        <v>462664</v>
      </c>
      <c r="AN29" s="407"/>
      <c r="AO29" s="407"/>
      <c r="AP29" s="407"/>
      <c r="AQ29" s="407"/>
      <c r="AR29" s="408"/>
      <c r="AS29" s="406">
        <v>3064</v>
      </c>
      <c r="AT29" s="407"/>
      <c r="AU29" s="407"/>
      <c r="AV29" s="407"/>
      <c r="AW29" s="407"/>
      <c r="AX29" s="409"/>
      <c r="AY29" s="416"/>
      <c r="AZ29" s="417"/>
      <c r="BA29" s="417"/>
      <c r="BB29" s="418"/>
      <c r="BC29" s="410" t="s">
        <v>196</v>
      </c>
      <c r="BD29" s="411"/>
      <c r="BE29" s="411"/>
      <c r="BF29" s="411"/>
      <c r="BG29" s="411"/>
      <c r="BH29" s="411"/>
      <c r="BI29" s="411"/>
      <c r="BJ29" s="411"/>
      <c r="BK29" s="411"/>
      <c r="BL29" s="411"/>
      <c r="BM29" s="412"/>
      <c r="BN29" s="430">
        <v>953228</v>
      </c>
      <c r="BO29" s="431"/>
      <c r="BP29" s="431"/>
      <c r="BQ29" s="431"/>
      <c r="BR29" s="431"/>
      <c r="BS29" s="431"/>
      <c r="BT29" s="431"/>
      <c r="BU29" s="432"/>
      <c r="BV29" s="430">
        <v>947728</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197</v>
      </c>
      <c r="X30" s="483"/>
      <c r="Y30" s="483"/>
      <c r="Z30" s="483"/>
      <c r="AA30" s="483"/>
      <c r="AB30" s="483"/>
      <c r="AC30" s="483"/>
      <c r="AD30" s="483"/>
      <c r="AE30" s="483"/>
      <c r="AF30" s="483"/>
      <c r="AG30" s="484"/>
      <c r="AH30" s="394">
        <v>96.9</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2765870</v>
      </c>
      <c r="BO30" s="434"/>
      <c r="BP30" s="434"/>
      <c r="BQ30" s="434"/>
      <c r="BR30" s="434"/>
      <c r="BS30" s="434"/>
      <c r="BT30" s="434"/>
      <c r="BU30" s="435"/>
      <c r="BV30" s="433">
        <v>2818453</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198</v>
      </c>
      <c r="D32" s="214"/>
      <c r="E32" s="214"/>
      <c r="F32" s="211"/>
      <c r="G32" s="211"/>
      <c r="H32" s="211"/>
      <c r="I32" s="211"/>
      <c r="J32" s="211"/>
      <c r="K32" s="211"/>
      <c r="L32" s="211"/>
      <c r="M32" s="211"/>
      <c r="N32" s="211"/>
      <c r="O32" s="211"/>
      <c r="P32" s="211"/>
      <c r="Q32" s="211"/>
      <c r="R32" s="211"/>
      <c r="S32" s="211"/>
      <c r="T32" s="211"/>
      <c r="U32" s="211" t="s">
        <v>199</v>
      </c>
      <c r="V32" s="211"/>
      <c r="W32" s="211"/>
      <c r="X32" s="211"/>
      <c r="Y32" s="211"/>
      <c r="Z32" s="211"/>
      <c r="AA32" s="211"/>
      <c r="AB32" s="211"/>
      <c r="AC32" s="211"/>
      <c r="AD32" s="211"/>
      <c r="AE32" s="211"/>
      <c r="AF32" s="211"/>
      <c r="AG32" s="211"/>
      <c r="AH32" s="211"/>
      <c r="AI32" s="211"/>
      <c r="AJ32" s="211"/>
      <c r="AK32" s="211"/>
      <c r="AL32" s="211"/>
      <c r="AM32" s="215" t="s">
        <v>200</v>
      </c>
      <c r="AN32" s="211"/>
      <c r="AO32" s="211"/>
      <c r="AP32" s="211"/>
      <c r="AQ32" s="211"/>
      <c r="AR32" s="211"/>
      <c r="AS32" s="215"/>
      <c r="AT32" s="215"/>
      <c r="AU32" s="215"/>
      <c r="AV32" s="215"/>
      <c r="AW32" s="215"/>
      <c r="AX32" s="215"/>
      <c r="AY32" s="215"/>
      <c r="AZ32" s="215"/>
      <c r="BA32" s="215"/>
      <c r="BB32" s="211"/>
      <c r="BC32" s="215"/>
      <c r="BD32" s="211"/>
      <c r="BE32" s="215" t="s">
        <v>201</v>
      </c>
      <c r="BF32" s="211"/>
      <c r="BG32" s="211"/>
      <c r="BH32" s="211"/>
      <c r="BI32" s="211"/>
      <c r="BJ32" s="215"/>
      <c r="BK32" s="215"/>
      <c r="BL32" s="215"/>
      <c r="BM32" s="215"/>
      <c r="BN32" s="215"/>
      <c r="BO32" s="215"/>
      <c r="BP32" s="215"/>
      <c r="BQ32" s="215"/>
      <c r="BR32" s="211"/>
      <c r="BS32" s="211"/>
      <c r="BT32" s="211"/>
      <c r="BU32" s="211"/>
      <c r="BV32" s="211"/>
      <c r="BW32" s="211" t="s">
        <v>202</v>
      </c>
      <c r="BX32" s="211"/>
      <c r="BY32" s="211"/>
      <c r="BZ32" s="211"/>
      <c r="CA32" s="211"/>
      <c r="CB32" s="215"/>
      <c r="CC32" s="215"/>
      <c r="CD32" s="215"/>
      <c r="CE32" s="215"/>
      <c r="CF32" s="215"/>
      <c r="CG32" s="215"/>
      <c r="CH32" s="215"/>
      <c r="CI32" s="215"/>
      <c r="CJ32" s="215"/>
      <c r="CK32" s="215"/>
      <c r="CL32" s="215"/>
      <c r="CM32" s="215"/>
      <c r="CN32" s="215"/>
      <c r="CO32" s="215" t="s">
        <v>203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204</v>
      </c>
      <c r="D33" s="393"/>
      <c r="E33" s="392" t="s">
        <v>205</v>
      </c>
      <c r="F33" s="392"/>
      <c r="G33" s="392"/>
      <c r="H33" s="392"/>
      <c r="I33" s="392"/>
      <c r="J33" s="392"/>
      <c r="K33" s="392"/>
      <c r="L33" s="392"/>
      <c r="M33" s="392"/>
      <c r="N33" s="392"/>
      <c r="O33" s="392"/>
      <c r="P33" s="392"/>
      <c r="Q33" s="392"/>
      <c r="R33" s="392"/>
      <c r="S33" s="392"/>
      <c r="T33" s="216"/>
      <c r="U33" s="393" t="s">
        <v>206</v>
      </c>
      <c r="V33" s="393"/>
      <c r="W33" s="392" t="s">
        <v>207</v>
      </c>
      <c r="X33" s="392"/>
      <c r="Y33" s="392"/>
      <c r="Z33" s="392"/>
      <c r="AA33" s="392"/>
      <c r="AB33" s="392"/>
      <c r="AC33" s="392"/>
      <c r="AD33" s="392"/>
      <c r="AE33" s="392"/>
      <c r="AF33" s="392"/>
      <c r="AG33" s="392"/>
      <c r="AH33" s="392"/>
      <c r="AI33" s="392"/>
      <c r="AJ33" s="392"/>
      <c r="AK33" s="392"/>
      <c r="AL33" s="216"/>
      <c r="AM33" s="393" t="s">
        <v>204</v>
      </c>
      <c r="AN33" s="393"/>
      <c r="AO33" s="392" t="s">
        <v>207</v>
      </c>
      <c r="AP33" s="392"/>
      <c r="AQ33" s="392"/>
      <c r="AR33" s="392"/>
      <c r="AS33" s="392"/>
      <c r="AT33" s="392"/>
      <c r="AU33" s="392"/>
      <c r="AV33" s="392"/>
      <c r="AW33" s="392"/>
      <c r="AX33" s="392"/>
      <c r="AY33" s="392"/>
      <c r="AZ33" s="392"/>
      <c r="BA33" s="392"/>
      <c r="BB33" s="392"/>
      <c r="BC33" s="392"/>
      <c r="BD33" s="217"/>
      <c r="BE33" s="392" t="s">
        <v>208</v>
      </c>
      <c r="BF33" s="392"/>
      <c r="BG33" s="392" t="s">
        <v>209</v>
      </c>
      <c r="BH33" s="392"/>
      <c r="BI33" s="392"/>
      <c r="BJ33" s="392"/>
      <c r="BK33" s="392"/>
      <c r="BL33" s="392"/>
      <c r="BM33" s="392"/>
      <c r="BN33" s="392"/>
      <c r="BO33" s="392"/>
      <c r="BP33" s="392"/>
      <c r="BQ33" s="392"/>
      <c r="BR33" s="392"/>
      <c r="BS33" s="392"/>
      <c r="BT33" s="392"/>
      <c r="BU33" s="392"/>
      <c r="BV33" s="217"/>
      <c r="BW33" s="393" t="s">
        <v>208</v>
      </c>
      <c r="BX33" s="393"/>
      <c r="BY33" s="392" t="s">
        <v>210</v>
      </c>
      <c r="BZ33" s="392"/>
      <c r="CA33" s="392"/>
      <c r="CB33" s="392"/>
      <c r="CC33" s="392"/>
      <c r="CD33" s="392"/>
      <c r="CE33" s="392"/>
      <c r="CF33" s="392"/>
      <c r="CG33" s="392"/>
      <c r="CH33" s="392"/>
      <c r="CI33" s="392"/>
      <c r="CJ33" s="392"/>
      <c r="CK33" s="392"/>
      <c r="CL33" s="392"/>
      <c r="CM33" s="392"/>
      <c r="CN33" s="216"/>
      <c r="CO33" s="393" t="s">
        <v>211</v>
      </c>
      <c r="CP33" s="393"/>
      <c r="CQ33" s="392" t="s">
        <v>212</v>
      </c>
      <c r="CR33" s="392"/>
      <c r="CS33" s="392"/>
      <c r="CT33" s="392"/>
      <c r="CU33" s="392"/>
      <c r="CV33" s="392"/>
      <c r="CW33" s="392"/>
      <c r="CX33" s="392"/>
      <c r="CY33" s="392"/>
      <c r="CZ33" s="392"/>
      <c r="DA33" s="392"/>
      <c r="DB33" s="392"/>
      <c r="DC33" s="392"/>
      <c r="DD33" s="392"/>
      <c r="DE33" s="392"/>
      <c r="DF33" s="216"/>
      <c r="DG33" s="391" t="s">
        <v>213</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3</v>
      </c>
      <c r="V34" s="389"/>
      <c r="W34" s="388" t="str">
        <f>IF('各会計、関係団体の財政状況及び健全化判断比率'!B28="","",'各会計、関係団体の財政状況及び健全化判断比率'!B28)</f>
        <v>国民健康保険事業特別会計</v>
      </c>
      <c r="X34" s="388"/>
      <c r="Y34" s="388"/>
      <c r="Z34" s="388"/>
      <c r="AA34" s="388"/>
      <c r="AB34" s="388"/>
      <c r="AC34" s="388"/>
      <c r="AD34" s="388"/>
      <c r="AE34" s="388"/>
      <c r="AF34" s="388"/>
      <c r="AG34" s="388"/>
      <c r="AH34" s="388"/>
      <c r="AI34" s="388"/>
      <c r="AJ34" s="388"/>
      <c r="AK34" s="388"/>
      <c r="AL34" s="214"/>
      <c r="AM34" s="389">
        <f>IF(AO34="","",MAX(C34:D43,U34:V43)+1)</f>
        <v>7</v>
      </c>
      <c r="AN34" s="389"/>
      <c r="AO34" s="388" t="str">
        <f>IF('各会計、関係団体の財政状況及び健全化判断比率'!B32="","",'各会計、関係団体の財政状況及び健全化判断比率'!B32)</f>
        <v>上水道事業会計</v>
      </c>
      <c r="AP34" s="388"/>
      <c r="AQ34" s="388"/>
      <c r="AR34" s="388"/>
      <c r="AS34" s="388"/>
      <c r="AT34" s="388"/>
      <c r="AU34" s="388"/>
      <c r="AV34" s="388"/>
      <c r="AW34" s="388"/>
      <c r="AX34" s="388"/>
      <c r="AY34" s="388"/>
      <c r="AZ34" s="388"/>
      <c r="BA34" s="388"/>
      <c r="BB34" s="388"/>
      <c r="BC34" s="388"/>
      <c r="BD34" s="214"/>
      <c r="BE34" s="389">
        <f>IF(BG34="","",MAX(C34:D43,U34:V43,AM34:AN43)+1)</f>
        <v>9</v>
      </c>
      <c r="BF34" s="389"/>
      <c r="BG34" s="388" t="str">
        <f>IF('各会計、関係団体の財政状況及び健全化判断比率'!B34="","",'各会計、関係団体の財政状況及び健全化判断比率'!B34)</f>
        <v>簡易水道特別会計</v>
      </c>
      <c r="BH34" s="388"/>
      <c r="BI34" s="388"/>
      <c r="BJ34" s="388"/>
      <c r="BK34" s="388"/>
      <c r="BL34" s="388"/>
      <c r="BM34" s="388"/>
      <c r="BN34" s="388"/>
      <c r="BO34" s="388"/>
      <c r="BP34" s="388"/>
      <c r="BQ34" s="388"/>
      <c r="BR34" s="388"/>
      <c r="BS34" s="388"/>
      <c r="BT34" s="388"/>
      <c r="BU34" s="388"/>
      <c r="BV34" s="214"/>
      <c r="BW34" s="389">
        <f>IF(BY34="","",MAX(C34:D43,U34:V43,AM34:AN43,BE34:BF43)+1)</f>
        <v>11</v>
      </c>
      <c r="BX34" s="389"/>
      <c r="BY34" s="388" t="str">
        <f>IF('各会計、関係団体の財政状況及び健全化判断比率'!B68="","",'各会計、関係団体の財政状況及び健全化判断比率'!B68)</f>
        <v>とかち広域消防事務組合</v>
      </c>
      <c r="BZ34" s="388"/>
      <c r="CA34" s="388"/>
      <c r="CB34" s="388"/>
      <c r="CC34" s="388"/>
      <c r="CD34" s="388"/>
      <c r="CE34" s="388"/>
      <c r="CF34" s="388"/>
      <c r="CG34" s="388"/>
      <c r="CH34" s="388"/>
      <c r="CI34" s="388"/>
      <c r="CJ34" s="388"/>
      <c r="CK34" s="388"/>
      <c r="CL34" s="388"/>
      <c r="CM34" s="388"/>
      <c r="CN34" s="214"/>
      <c r="CO34" s="389" t="str">
        <f>IF(CQ34="","",MAX(C34:D43,U34:V43,AM34:AN43,BE34:BF43,BW34:BX43)+1)</f>
        <v/>
      </c>
      <c r="CP34" s="389"/>
      <c r="CQ34" s="388" t="str">
        <f>IF('各会計、関係団体の財政状況及び健全化判断比率'!BS7="","",'各会計、関係団体の財政状況及び健全化判断比率'!BS7)</f>
        <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f>IF(E35="","",C34+1)</f>
        <v>2</v>
      </c>
      <c r="D35" s="389"/>
      <c r="E35" s="388" t="str">
        <f>IF('各会計、関係団体の財政状況及び健全化判断比率'!B8="","",'各会計、関係団体の財政状況及び健全化判断比率'!B8)</f>
        <v>資源ごみ処理等事業特別会計</v>
      </c>
      <c r="F35" s="388"/>
      <c r="G35" s="388"/>
      <c r="H35" s="388"/>
      <c r="I35" s="388"/>
      <c r="J35" s="388"/>
      <c r="K35" s="388"/>
      <c r="L35" s="388"/>
      <c r="M35" s="388"/>
      <c r="N35" s="388"/>
      <c r="O35" s="388"/>
      <c r="P35" s="388"/>
      <c r="Q35" s="388"/>
      <c r="R35" s="388"/>
      <c r="S35" s="388"/>
      <c r="T35" s="214"/>
      <c r="U35" s="389">
        <f>IF(W35="","",U34+1)</f>
        <v>4</v>
      </c>
      <c r="V35" s="389"/>
      <c r="W35" s="388" t="str">
        <f>IF('各会計、関係団体の財政状況及び健全化判断比率'!B29="","",'各会計、関係団体の財政状況及び健全化判断比率'!B29)</f>
        <v>介護保険特別会計</v>
      </c>
      <c r="X35" s="388"/>
      <c r="Y35" s="388"/>
      <c r="Z35" s="388"/>
      <c r="AA35" s="388"/>
      <c r="AB35" s="388"/>
      <c r="AC35" s="388"/>
      <c r="AD35" s="388"/>
      <c r="AE35" s="388"/>
      <c r="AF35" s="388"/>
      <c r="AG35" s="388"/>
      <c r="AH35" s="388"/>
      <c r="AI35" s="388"/>
      <c r="AJ35" s="388"/>
      <c r="AK35" s="388"/>
      <c r="AL35" s="214"/>
      <c r="AM35" s="389">
        <f t="shared" ref="AM35:AM43" si="0">IF(AO35="","",AM34+1)</f>
        <v>8</v>
      </c>
      <c r="AN35" s="389"/>
      <c r="AO35" s="388" t="str">
        <f>IF('各会計、関係団体の財政状況及び健全化判断比率'!B33="","",'各会計、関係団体の財政状況及び健全化判断比率'!B33)</f>
        <v>国民健康保険病院事業会計</v>
      </c>
      <c r="AP35" s="388"/>
      <c r="AQ35" s="388"/>
      <c r="AR35" s="388"/>
      <c r="AS35" s="388"/>
      <c r="AT35" s="388"/>
      <c r="AU35" s="388"/>
      <c r="AV35" s="388"/>
      <c r="AW35" s="388"/>
      <c r="AX35" s="388"/>
      <c r="AY35" s="388"/>
      <c r="AZ35" s="388"/>
      <c r="BA35" s="388"/>
      <c r="BB35" s="388"/>
      <c r="BC35" s="388"/>
      <c r="BD35" s="214"/>
      <c r="BE35" s="389">
        <f t="shared" ref="BE35:BE43" si="1">IF(BG35="","",BE34+1)</f>
        <v>10</v>
      </c>
      <c r="BF35" s="389"/>
      <c r="BG35" s="388" t="str">
        <f>IF('各会計、関係団体の財政状況及び健全化判断比率'!B35="","",'各会計、関係団体の財政状況及び健全化判断比率'!B35)</f>
        <v>公共下水道事業特別会計</v>
      </c>
      <c r="BH35" s="388"/>
      <c r="BI35" s="388"/>
      <c r="BJ35" s="388"/>
      <c r="BK35" s="388"/>
      <c r="BL35" s="388"/>
      <c r="BM35" s="388"/>
      <c r="BN35" s="388"/>
      <c r="BO35" s="388"/>
      <c r="BP35" s="388"/>
      <c r="BQ35" s="388"/>
      <c r="BR35" s="388"/>
      <c r="BS35" s="388"/>
      <c r="BT35" s="388"/>
      <c r="BU35" s="388"/>
      <c r="BV35" s="214"/>
      <c r="BW35" s="389">
        <f t="shared" ref="BW35:BW43" si="2">IF(BY35="","",BW34+1)</f>
        <v>12</v>
      </c>
      <c r="BX35" s="389"/>
      <c r="BY35" s="388" t="str">
        <f>IF('各会計、関係団体の財政状況及び健全化判断比率'!B69="","",'各会計、関係団体の財政状況及び健全化判断比率'!B69)</f>
        <v>十勝圏複合事務組合</v>
      </c>
      <c r="BZ35" s="388"/>
      <c r="CA35" s="388"/>
      <c r="CB35" s="388"/>
      <c r="CC35" s="388"/>
      <c r="CD35" s="388"/>
      <c r="CE35" s="388"/>
      <c r="CF35" s="388"/>
      <c r="CG35" s="388"/>
      <c r="CH35" s="388"/>
      <c r="CI35" s="388"/>
      <c r="CJ35" s="388"/>
      <c r="CK35" s="388"/>
      <c r="CL35" s="388"/>
      <c r="CM35" s="388"/>
      <c r="CN35" s="214"/>
      <c r="CO35" s="389" t="str">
        <f t="shared" ref="CO35:CO43" si="3">IF(CQ35="","",CO34+1)</f>
        <v/>
      </c>
      <c r="CP35" s="389"/>
      <c r="CQ35" s="388" t="str">
        <f>IF('各会計、関係団体の財政状況及び健全化判断比率'!BS8="","",'各会計、関係団体の財政状況及び健全化判断比率'!BS8)</f>
        <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5</v>
      </c>
      <c r="V36" s="389"/>
      <c r="W36" s="388" t="str">
        <f>IF('各会計、関係団体の財政状況及び健全化判断比率'!B30="","",'各会計、関係団体の財政状況及び健全化判断比率'!B30)</f>
        <v>後期高齢者医療特別会計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t="str">
        <f t="shared" si="2"/>
        <v/>
      </c>
      <c r="BX36" s="389"/>
      <c r="BY36" s="388" t="str">
        <f>IF('各会計、関係団体の財政状況及び健全化判断比率'!B70="","",'各会計、関係団体の財政状況及び健全化判断比率'!B70)</f>
        <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f t="shared" si="4"/>
        <v>6</v>
      </c>
      <c r="V37" s="389"/>
      <c r="W37" s="388" t="str">
        <f>IF('各会計、関係団体の財政状況及び健全化判断比率'!B31="","",'各会計、関係団体の財政状況及び健全化判断比率'!B31)</f>
        <v>介護サービス事業特別会計</v>
      </c>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t="str">
        <f t="shared" si="2"/>
        <v/>
      </c>
      <c r="BX37" s="389"/>
      <c r="BY37" s="388" t="str">
        <f>IF('各会計、関係団体の財政状況及び健全化判断比率'!B71="","",'各会計、関係団体の財政状況及び健全化判断比率'!B71)</f>
        <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t="str">
        <f t="shared" si="2"/>
        <v/>
      </c>
      <c r="BX38" s="389"/>
      <c r="BY38" s="388" t="str">
        <f>IF('各会計、関係団体の財政状況及び健全化判断比率'!B72="","",'各会計、関係団体の財政状況及び健全化判断比率'!B72)</f>
        <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t="str">
        <f t="shared" si="2"/>
        <v/>
      </c>
      <c r="BX39" s="389"/>
      <c r="BY39" s="388" t="str">
        <f>IF('各会計、関係団体の財政状況及び健全化判断比率'!B73="","",'各会計、関係団体の財政状況及び健全化判断比率'!B73)</f>
        <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t="str">
        <f t="shared" si="2"/>
        <v/>
      </c>
      <c r="BX40" s="389"/>
      <c r="BY40" s="388" t="str">
        <f>IF('各会計、関係団体の財政状況及び健全化判断比率'!B74="","",'各会計、関係団体の財政状況及び健全化判断比率'!B74)</f>
        <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214</v>
      </c>
      <c r="C46" s="186"/>
      <c r="D46" s="186"/>
      <c r="E46" s="186" t="s">
        <v>215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218</v>
      </c>
    </row>
    <row r="50" spans="5:5" x14ac:dyDescent="0.15">
      <c r="E50" s="188" t="s">
        <v>219</v>
      </c>
    </row>
    <row r="51" spans="5:5" x14ac:dyDescent="0.15">
      <c r="E51" s="188" t="s">
        <v>220</v>
      </c>
    </row>
    <row r="52" spans="5:5" x14ac:dyDescent="0.15">
      <c r="E52" s="188" t="s">
        <v>221</v>
      </c>
    </row>
    <row r="53" spans="5:5" x14ac:dyDescent="0.15"/>
    <row r="54" spans="5:5" x14ac:dyDescent="0.15"/>
    <row r="55" spans="5:5" x14ac:dyDescent="0.15"/>
    <row r="56" spans="5:5" x14ac:dyDescent="0.15"/>
  </sheetData>
  <sheetProtection algorithmName="SHA-512" hashValue="3MnwMDbfYDzJ1+2SUpCgOXLhF4lMsZCYjBzJp3Gi93YtccVC86fgSr8JcPGFvdT0Qo2qlZM1ZOvlO+BWZSYLOg==" saltValue="wuKzr7o7m+52DpoTdidOt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572</v>
      </c>
      <c r="G33" s="29" t="s">
        <v>573</v>
      </c>
      <c r="H33" s="29" t="s">
        <v>574</v>
      </c>
      <c r="I33" s="29" t="s">
        <v>575</v>
      </c>
      <c r="J33" s="30" t="s">
        <v>576</v>
      </c>
      <c r="K33" s="22"/>
      <c r="L33" s="22"/>
      <c r="M33" s="22"/>
      <c r="N33" s="22"/>
      <c r="O33" s="22"/>
      <c r="P33" s="22"/>
    </row>
    <row r="34" spans="1:16" ht="39" customHeight="1" x14ac:dyDescent="0.15">
      <c r="A34" s="22"/>
      <c r="B34" s="31"/>
      <c r="C34" s="1212" t="s">
        <v>581</v>
      </c>
      <c r="D34" s="1212"/>
      <c r="E34" s="1213"/>
      <c r="F34" s="32">
        <v>3.64</v>
      </c>
      <c r="G34" s="33">
        <v>3.45</v>
      </c>
      <c r="H34" s="33">
        <v>3.7</v>
      </c>
      <c r="I34" s="33">
        <v>4.18</v>
      </c>
      <c r="J34" s="34">
        <v>4.55</v>
      </c>
      <c r="K34" s="22"/>
      <c r="L34" s="22"/>
      <c r="M34" s="22"/>
      <c r="N34" s="22"/>
      <c r="O34" s="22"/>
      <c r="P34" s="22"/>
    </row>
    <row r="35" spans="1:16" ht="39" customHeight="1" x14ac:dyDescent="0.15">
      <c r="A35" s="22"/>
      <c r="B35" s="35"/>
      <c r="C35" s="1206" t="s">
        <v>582</v>
      </c>
      <c r="D35" s="1207"/>
      <c r="E35" s="1208"/>
      <c r="F35" s="36">
        <v>5.56</v>
      </c>
      <c r="G35" s="37">
        <v>4.09</v>
      </c>
      <c r="H35" s="37">
        <v>2.88</v>
      </c>
      <c r="I35" s="37">
        <v>3.57</v>
      </c>
      <c r="J35" s="38">
        <v>2.69</v>
      </c>
      <c r="K35" s="22"/>
      <c r="L35" s="22"/>
      <c r="M35" s="22"/>
      <c r="N35" s="22"/>
      <c r="O35" s="22"/>
      <c r="P35" s="22"/>
    </row>
    <row r="36" spans="1:16" ht="39" customHeight="1" x14ac:dyDescent="0.15">
      <c r="A36" s="22"/>
      <c r="B36" s="35"/>
      <c r="C36" s="1206" t="s">
        <v>583</v>
      </c>
      <c r="D36" s="1207"/>
      <c r="E36" s="1208"/>
      <c r="F36" s="36">
        <v>3.94</v>
      </c>
      <c r="G36" s="37">
        <v>1.98</v>
      </c>
      <c r="H36" s="37">
        <v>1.74</v>
      </c>
      <c r="I36" s="37">
        <v>2.06</v>
      </c>
      <c r="J36" s="38">
        <v>1.65</v>
      </c>
      <c r="K36" s="22"/>
      <c r="L36" s="22"/>
      <c r="M36" s="22"/>
      <c r="N36" s="22"/>
      <c r="O36" s="22"/>
      <c r="P36" s="22"/>
    </row>
    <row r="37" spans="1:16" ht="39" customHeight="1" x14ac:dyDescent="0.15">
      <c r="A37" s="22"/>
      <c r="B37" s="35"/>
      <c r="C37" s="1206" t="s">
        <v>584</v>
      </c>
      <c r="D37" s="1207"/>
      <c r="E37" s="1208"/>
      <c r="F37" s="36">
        <v>0.35</v>
      </c>
      <c r="G37" s="37">
        <v>0.13</v>
      </c>
      <c r="H37" s="37">
        <v>0.71</v>
      </c>
      <c r="I37" s="37">
        <v>0.63</v>
      </c>
      <c r="J37" s="38">
        <v>1.06</v>
      </c>
      <c r="K37" s="22"/>
      <c r="L37" s="22"/>
      <c r="M37" s="22"/>
      <c r="N37" s="22"/>
      <c r="O37" s="22"/>
      <c r="P37" s="22"/>
    </row>
    <row r="38" spans="1:16" ht="39" customHeight="1" x14ac:dyDescent="0.15">
      <c r="A38" s="22"/>
      <c r="B38" s="35"/>
      <c r="C38" s="1206" t="s">
        <v>585</v>
      </c>
      <c r="D38" s="1207"/>
      <c r="E38" s="1208"/>
      <c r="F38" s="36">
        <v>1.03</v>
      </c>
      <c r="G38" s="37">
        <v>0.7</v>
      </c>
      <c r="H38" s="37">
        <v>0.27</v>
      </c>
      <c r="I38" s="37">
        <v>0.13</v>
      </c>
      <c r="J38" s="38">
        <v>0.14000000000000001</v>
      </c>
      <c r="K38" s="22"/>
      <c r="L38" s="22"/>
      <c r="M38" s="22"/>
      <c r="N38" s="22"/>
      <c r="O38" s="22"/>
      <c r="P38" s="22"/>
    </row>
    <row r="39" spans="1:16" ht="39" customHeight="1" x14ac:dyDescent="0.15">
      <c r="A39" s="22"/>
      <c r="B39" s="35"/>
      <c r="C39" s="1206" t="s">
        <v>586</v>
      </c>
      <c r="D39" s="1207"/>
      <c r="E39" s="1208"/>
      <c r="F39" s="36">
        <v>0</v>
      </c>
      <c r="G39" s="37">
        <v>0</v>
      </c>
      <c r="H39" s="37">
        <v>0</v>
      </c>
      <c r="I39" s="37">
        <v>0</v>
      </c>
      <c r="J39" s="38">
        <v>0.1</v>
      </c>
      <c r="K39" s="22"/>
      <c r="L39" s="22"/>
      <c r="M39" s="22"/>
      <c r="N39" s="22"/>
      <c r="O39" s="22"/>
      <c r="P39" s="22"/>
    </row>
    <row r="40" spans="1:16" ht="39" customHeight="1" x14ac:dyDescent="0.15">
      <c r="A40" s="22"/>
      <c r="B40" s="35"/>
      <c r="C40" s="1206" t="s">
        <v>587</v>
      </c>
      <c r="D40" s="1207"/>
      <c r="E40" s="1208"/>
      <c r="F40" s="36" t="s">
        <v>531</v>
      </c>
      <c r="G40" s="37" t="s">
        <v>531</v>
      </c>
      <c r="H40" s="37" t="s">
        <v>531</v>
      </c>
      <c r="I40" s="37">
        <v>0.02</v>
      </c>
      <c r="J40" s="38">
        <v>0.02</v>
      </c>
      <c r="K40" s="22"/>
      <c r="L40" s="22"/>
      <c r="M40" s="22"/>
      <c r="N40" s="22"/>
      <c r="O40" s="22"/>
      <c r="P40" s="22"/>
    </row>
    <row r="41" spans="1:16" ht="39" customHeight="1" x14ac:dyDescent="0.15">
      <c r="A41" s="22"/>
      <c r="B41" s="35"/>
      <c r="C41" s="1206" t="s">
        <v>588</v>
      </c>
      <c r="D41" s="1207"/>
      <c r="E41" s="1208"/>
      <c r="F41" s="36">
        <v>0</v>
      </c>
      <c r="G41" s="37">
        <v>0</v>
      </c>
      <c r="H41" s="37">
        <v>0</v>
      </c>
      <c r="I41" s="37">
        <v>0</v>
      </c>
      <c r="J41" s="38">
        <v>0</v>
      </c>
      <c r="K41" s="22"/>
      <c r="L41" s="22"/>
      <c r="M41" s="22"/>
      <c r="N41" s="22"/>
      <c r="O41" s="22"/>
      <c r="P41" s="22"/>
    </row>
    <row r="42" spans="1:16" ht="39" customHeight="1" x14ac:dyDescent="0.15">
      <c r="A42" s="22"/>
      <c r="B42" s="39"/>
      <c r="C42" s="1206" t="s">
        <v>589</v>
      </c>
      <c r="D42" s="1207"/>
      <c r="E42" s="1208"/>
      <c r="F42" s="36" t="s">
        <v>531</v>
      </c>
      <c r="G42" s="37" t="s">
        <v>531</v>
      </c>
      <c r="H42" s="37" t="s">
        <v>531</v>
      </c>
      <c r="I42" s="37" t="s">
        <v>531</v>
      </c>
      <c r="J42" s="38" t="s">
        <v>531</v>
      </c>
      <c r="K42" s="22"/>
      <c r="L42" s="22"/>
      <c r="M42" s="22"/>
      <c r="N42" s="22"/>
      <c r="O42" s="22"/>
      <c r="P42" s="22"/>
    </row>
    <row r="43" spans="1:16" ht="39" customHeight="1" thickBot="1" x14ac:dyDescent="0.2">
      <c r="A43" s="22"/>
      <c r="B43" s="40"/>
      <c r="C43" s="1209" t="s">
        <v>590</v>
      </c>
      <c r="D43" s="1210"/>
      <c r="E43" s="1211"/>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O7Kv5+f4Hh301fcK5KPWxxnHlYxpycfVIsc7E8R2UmOKhq8fY01QjGl6s4V/yqzu1q5H9jJgZajAZOgGeq5bA==" saltValue="W98KKcev5dmh1aNaOsY/n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43"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572</v>
      </c>
      <c r="L44" s="56" t="s">
        <v>573</v>
      </c>
      <c r="M44" s="56" t="s">
        <v>574</v>
      </c>
      <c r="N44" s="56" t="s">
        <v>575</v>
      </c>
      <c r="O44" s="57" t="s">
        <v>576</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1115</v>
      </c>
      <c r="L45" s="60">
        <v>1089</v>
      </c>
      <c r="M45" s="60">
        <v>1163</v>
      </c>
      <c r="N45" s="60">
        <v>1180</v>
      </c>
      <c r="O45" s="61">
        <v>1243</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531</v>
      </c>
      <c r="L46" s="64" t="s">
        <v>531</v>
      </c>
      <c r="M46" s="64" t="s">
        <v>531</v>
      </c>
      <c r="N46" s="64" t="s">
        <v>531</v>
      </c>
      <c r="O46" s="65" t="s">
        <v>531</v>
      </c>
      <c r="P46" s="48"/>
      <c r="Q46" s="48"/>
      <c r="R46" s="48"/>
      <c r="S46" s="48"/>
      <c r="T46" s="48"/>
      <c r="U46" s="48"/>
    </row>
    <row r="47" spans="1:21" ht="30.75" customHeight="1" x14ac:dyDescent="0.15">
      <c r="A47" s="48"/>
      <c r="B47" s="1234"/>
      <c r="C47" s="1235"/>
      <c r="D47" s="62"/>
      <c r="E47" s="1216" t="s">
        <v>14</v>
      </c>
      <c r="F47" s="1216"/>
      <c r="G47" s="1216"/>
      <c r="H47" s="1216"/>
      <c r="I47" s="1216"/>
      <c r="J47" s="1217"/>
      <c r="K47" s="63" t="s">
        <v>531</v>
      </c>
      <c r="L47" s="64" t="s">
        <v>531</v>
      </c>
      <c r="M47" s="64" t="s">
        <v>531</v>
      </c>
      <c r="N47" s="64" t="s">
        <v>531</v>
      </c>
      <c r="O47" s="65" t="s">
        <v>531</v>
      </c>
      <c r="P47" s="48"/>
      <c r="Q47" s="48"/>
      <c r="R47" s="48"/>
      <c r="S47" s="48"/>
      <c r="T47" s="48"/>
      <c r="U47" s="48"/>
    </row>
    <row r="48" spans="1:21" ht="30.75" customHeight="1" x14ac:dyDescent="0.15">
      <c r="A48" s="48"/>
      <c r="B48" s="1234"/>
      <c r="C48" s="1235"/>
      <c r="D48" s="62"/>
      <c r="E48" s="1216" t="s">
        <v>15</v>
      </c>
      <c r="F48" s="1216"/>
      <c r="G48" s="1216"/>
      <c r="H48" s="1216"/>
      <c r="I48" s="1216"/>
      <c r="J48" s="1217"/>
      <c r="K48" s="63">
        <v>216</v>
      </c>
      <c r="L48" s="64">
        <v>211</v>
      </c>
      <c r="M48" s="64">
        <v>205</v>
      </c>
      <c r="N48" s="64">
        <v>200</v>
      </c>
      <c r="O48" s="65">
        <v>200</v>
      </c>
      <c r="P48" s="48"/>
      <c r="Q48" s="48"/>
      <c r="R48" s="48"/>
      <c r="S48" s="48"/>
      <c r="T48" s="48"/>
      <c r="U48" s="48"/>
    </row>
    <row r="49" spans="1:21" ht="30.75" customHeight="1" x14ac:dyDescent="0.15">
      <c r="A49" s="48"/>
      <c r="B49" s="1234"/>
      <c r="C49" s="1235"/>
      <c r="D49" s="62"/>
      <c r="E49" s="1216" t="s">
        <v>16</v>
      </c>
      <c r="F49" s="1216"/>
      <c r="G49" s="1216"/>
      <c r="H49" s="1216"/>
      <c r="I49" s="1216"/>
      <c r="J49" s="1217"/>
      <c r="K49" s="63">
        <v>62</v>
      </c>
      <c r="L49" s="64">
        <v>22</v>
      </c>
      <c r="M49" s="64" t="s">
        <v>531</v>
      </c>
      <c r="N49" s="64">
        <v>2</v>
      </c>
      <c r="O49" s="65">
        <v>4</v>
      </c>
      <c r="P49" s="48"/>
      <c r="Q49" s="48"/>
      <c r="R49" s="48"/>
      <c r="S49" s="48"/>
      <c r="T49" s="48"/>
      <c r="U49" s="48"/>
    </row>
    <row r="50" spans="1:21" ht="30.75" customHeight="1" x14ac:dyDescent="0.15">
      <c r="A50" s="48"/>
      <c r="B50" s="1234"/>
      <c r="C50" s="1235"/>
      <c r="D50" s="62"/>
      <c r="E50" s="1216" t="s">
        <v>17</v>
      </c>
      <c r="F50" s="1216"/>
      <c r="G50" s="1216"/>
      <c r="H50" s="1216"/>
      <c r="I50" s="1216"/>
      <c r="J50" s="1217"/>
      <c r="K50" s="63">
        <v>3</v>
      </c>
      <c r="L50" s="64">
        <v>3</v>
      </c>
      <c r="M50" s="64">
        <v>8</v>
      </c>
      <c r="N50" s="64" t="s">
        <v>531</v>
      </c>
      <c r="O50" s="65" t="s">
        <v>531</v>
      </c>
      <c r="P50" s="48"/>
      <c r="Q50" s="48"/>
      <c r="R50" s="48"/>
      <c r="S50" s="48"/>
      <c r="T50" s="48"/>
      <c r="U50" s="48"/>
    </row>
    <row r="51" spans="1:21" ht="30.75" customHeight="1" x14ac:dyDescent="0.15">
      <c r="A51" s="48"/>
      <c r="B51" s="1236"/>
      <c r="C51" s="1237"/>
      <c r="D51" s="66"/>
      <c r="E51" s="1216" t="s">
        <v>18</v>
      </c>
      <c r="F51" s="1216"/>
      <c r="G51" s="1216"/>
      <c r="H51" s="1216"/>
      <c r="I51" s="1216"/>
      <c r="J51" s="1217"/>
      <c r="K51" s="63" t="s">
        <v>531</v>
      </c>
      <c r="L51" s="64" t="s">
        <v>531</v>
      </c>
      <c r="M51" s="64" t="s">
        <v>531</v>
      </c>
      <c r="N51" s="64" t="s">
        <v>531</v>
      </c>
      <c r="O51" s="65" t="s">
        <v>531</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984</v>
      </c>
      <c r="L52" s="64">
        <v>963</v>
      </c>
      <c r="M52" s="64">
        <v>960</v>
      </c>
      <c r="N52" s="64">
        <v>964</v>
      </c>
      <c r="O52" s="65">
        <v>996</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412</v>
      </c>
      <c r="L53" s="69">
        <v>362</v>
      </c>
      <c r="M53" s="69">
        <v>416</v>
      </c>
      <c r="N53" s="69">
        <v>418</v>
      </c>
      <c r="O53" s="70">
        <v>451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591</v>
      </c>
      <c r="P55" s="48"/>
      <c r="Q55" s="48"/>
      <c r="R55" s="48"/>
      <c r="S55" s="48"/>
      <c r="T55" s="48"/>
      <c r="U55" s="48"/>
    </row>
    <row r="56" spans="1:21" ht="31.5" customHeight="1" thickBot="1" x14ac:dyDescent="0.2">
      <c r="A56" s="48"/>
      <c r="B56" s="76"/>
      <c r="C56" s="77"/>
      <c r="D56" s="77"/>
      <c r="E56" s="78"/>
      <c r="F56" s="78"/>
      <c r="G56" s="78"/>
      <c r="H56" s="78"/>
      <c r="I56" s="78"/>
      <c r="J56" s="79" t="s">
        <v>2</v>
      </c>
      <c r="K56" s="80" t="s">
        <v>592</v>
      </c>
      <c r="L56" s="81" t="s">
        <v>593</v>
      </c>
      <c r="M56" s="81" t="s">
        <v>594</v>
      </c>
      <c r="N56" s="81" t="s">
        <v>595</v>
      </c>
      <c r="O56" s="82" t="s">
        <v>596</v>
      </c>
      <c r="P56" s="48"/>
      <c r="Q56" s="48"/>
      <c r="R56" s="48"/>
      <c r="S56" s="48"/>
      <c r="T56" s="48"/>
      <c r="U56" s="48"/>
    </row>
    <row r="57" spans="1:21" ht="31.5" customHeight="1" x14ac:dyDescent="0.15">
      <c r="B57" s="1222" t="s">
        <v>25</v>
      </c>
      <c r="C57" s="1223"/>
      <c r="D57" s="1226" t="s">
        <v>26</v>
      </c>
      <c r="E57" s="1227"/>
      <c r="F57" s="1227"/>
      <c r="G57" s="1227"/>
      <c r="H57" s="1227"/>
      <c r="I57" s="1227"/>
      <c r="J57" s="1228"/>
      <c r="K57" s="83"/>
      <c r="L57" s="84"/>
      <c r="M57" s="84"/>
      <c r="N57" s="84"/>
      <c r="O57" s="85"/>
    </row>
    <row r="58" spans="1:21" ht="31.5" customHeight="1" thickBot="1" x14ac:dyDescent="0.2">
      <c r="B58" s="1224"/>
      <c r="C58" s="1225"/>
      <c r="D58" s="1229" t="s">
        <v>27</v>
      </c>
      <c r="E58" s="1230"/>
      <c r="F58" s="1230"/>
      <c r="G58" s="1230"/>
      <c r="H58" s="1230"/>
      <c r="I58" s="1230"/>
      <c r="J58" s="1231"/>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flUMws/Y0ELXzofLyshIs1p7TYiiGB2TVq/V5o6lluTc6dS6QAPY/BFFvcyM2e5akOno9L8zZo3OXo9LgtRRg==" saltValue="51z2h4+WZ94Wn9BK7YacL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4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572</v>
      </c>
      <c r="J40" s="100" t="s">
        <v>573</v>
      </c>
      <c r="K40" s="100" t="s">
        <v>574</v>
      </c>
      <c r="L40" s="100" t="s">
        <v>575</v>
      </c>
      <c r="M40" s="101" t="s">
        <v>576</v>
      </c>
    </row>
    <row r="41" spans="2:13" ht="27.75" customHeight="1" x14ac:dyDescent="0.15">
      <c r="B41" s="1252" t="s">
        <v>30</v>
      </c>
      <c r="C41" s="1253"/>
      <c r="D41" s="102"/>
      <c r="E41" s="1254" t="s">
        <v>31</v>
      </c>
      <c r="F41" s="1254"/>
      <c r="G41" s="1254"/>
      <c r="H41" s="1255"/>
      <c r="I41" s="103">
        <v>11093</v>
      </c>
      <c r="J41" s="104">
        <v>11495</v>
      </c>
      <c r="K41" s="104">
        <v>12117</v>
      </c>
      <c r="L41" s="104">
        <v>12284</v>
      </c>
      <c r="M41" s="105">
        <v>11811</v>
      </c>
    </row>
    <row r="42" spans="2:13" ht="27.75" customHeight="1" x14ac:dyDescent="0.15">
      <c r="B42" s="1242"/>
      <c r="C42" s="1243"/>
      <c r="D42" s="106"/>
      <c r="E42" s="1246" t="s">
        <v>32</v>
      </c>
      <c r="F42" s="1246"/>
      <c r="G42" s="1246"/>
      <c r="H42" s="1247"/>
      <c r="I42" s="107" t="s">
        <v>531</v>
      </c>
      <c r="J42" s="108" t="s">
        <v>531</v>
      </c>
      <c r="K42" s="108" t="s">
        <v>531</v>
      </c>
      <c r="L42" s="108" t="s">
        <v>531</v>
      </c>
      <c r="M42" s="109" t="s">
        <v>531</v>
      </c>
    </row>
    <row r="43" spans="2:13" ht="27.75" customHeight="1" x14ac:dyDescent="0.15">
      <c r="B43" s="1242"/>
      <c r="C43" s="1243"/>
      <c r="D43" s="106"/>
      <c r="E43" s="1246" t="s">
        <v>33</v>
      </c>
      <c r="F43" s="1246"/>
      <c r="G43" s="1246"/>
      <c r="H43" s="1247"/>
      <c r="I43" s="107">
        <v>2318</v>
      </c>
      <c r="J43" s="108">
        <v>2358</v>
      </c>
      <c r="K43" s="108">
        <v>2367</v>
      </c>
      <c r="L43" s="108">
        <v>2370</v>
      </c>
      <c r="M43" s="109">
        <v>2399</v>
      </c>
    </row>
    <row r="44" spans="2:13" ht="27.75" customHeight="1" x14ac:dyDescent="0.15">
      <c r="B44" s="1242"/>
      <c r="C44" s="1243"/>
      <c r="D44" s="106"/>
      <c r="E44" s="1246" t="s">
        <v>34</v>
      </c>
      <c r="F44" s="1246"/>
      <c r="G44" s="1246"/>
      <c r="H44" s="1247"/>
      <c r="I44" s="107">
        <v>22</v>
      </c>
      <c r="J44" s="108" t="s">
        <v>531</v>
      </c>
      <c r="K44" s="108">
        <v>3</v>
      </c>
      <c r="L44" s="108">
        <v>30</v>
      </c>
      <c r="M44" s="109">
        <v>24</v>
      </c>
    </row>
    <row r="45" spans="2:13" ht="27.75" customHeight="1" x14ac:dyDescent="0.15">
      <c r="B45" s="1242"/>
      <c r="C45" s="1243"/>
      <c r="D45" s="106"/>
      <c r="E45" s="1246" t="s">
        <v>35</v>
      </c>
      <c r="F45" s="1246"/>
      <c r="G45" s="1246"/>
      <c r="H45" s="1247"/>
      <c r="I45" s="107">
        <v>1549</v>
      </c>
      <c r="J45" s="108">
        <v>1544</v>
      </c>
      <c r="K45" s="108">
        <v>1513</v>
      </c>
      <c r="L45" s="108">
        <v>1426</v>
      </c>
      <c r="M45" s="109">
        <v>1367</v>
      </c>
    </row>
    <row r="46" spans="2:13" ht="27.75" customHeight="1" x14ac:dyDescent="0.15">
      <c r="B46" s="1242"/>
      <c r="C46" s="1243"/>
      <c r="D46" s="110"/>
      <c r="E46" s="1246" t="s">
        <v>36</v>
      </c>
      <c r="F46" s="1246"/>
      <c r="G46" s="1246"/>
      <c r="H46" s="1247"/>
      <c r="I46" s="107" t="s">
        <v>531</v>
      </c>
      <c r="J46" s="108" t="s">
        <v>531</v>
      </c>
      <c r="K46" s="108" t="s">
        <v>531</v>
      </c>
      <c r="L46" s="108" t="s">
        <v>531</v>
      </c>
      <c r="M46" s="109" t="s">
        <v>531</v>
      </c>
    </row>
    <row r="47" spans="2:13" ht="27.75" customHeight="1" x14ac:dyDescent="0.15">
      <c r="B47" s="1242"/>
      <c r="C47" s="1243"/>
      <c r="D47" s="111"/>
      <c r="E47" s="1256" t="s">
        <v>37</v>
      </c>
      <c r="F47" s="1257"/>
      <c r="G47" s="1257"/>
      <c r="H47" s="1258"/>
      <c r="I47" s="107" t="s">
        <v>531</v>
      </c>
      <c r="J47" s="108" t="s">
        <v>531</v>
      </c>
      <c r="K47" s="108" t="s">
        <v>531</v>
      </c>
      <c r="L47" s="108" t="s">
        <v>531</v>
      </c>
      <c r="M47" s="109" t="s">
        <v>531</v>
      </c>
    </row>
    <row r="48" spans="2:13" ht="27.75" customHeight="1" x14ac:dyDescent="0.15">
      <c r="B48" s="1242"/>
      <c r="C48" s="1243"/>
      <c r="D48" s="106"/>
      <c r="E48" s="1246" t="s">
        <v>38</v>
      </c>
      <c r="F48" s="1246"/>
      <c r="G48" s="1246"/>
      <c r="H48" s="1247"/>
      <c r="I48" s="107" t="s">
        <v>531</v>
      </c>
      <c r="J48" s="108" t="s">
        <v>531</v>
      </c>
      <c r="K48" s="108" t="s">
        <v>531</v>
      </c>
      <c r="L48" s="108" t="s">
        <v>531</v>
      </c>
      <c r="M48" s="109" t="s">
        <v>531</v>
      </c>
    </row>
    <row r="49" spans="2:13" ht="27.75" customHeight="1" x14ac:dyDescent="0.15">
      <c r="B49" s="1244"/>
      <c r="C49" s="1245"/>
      <c r="D49" s="106"/>
      <c r="E49" s="1246" t="s">
        <v>39</v>
      </c>
      <c r="F49" s="1246"/>
      <c r="G49" s="1246"/>
      <c r="H49" s="1247"/>
      <c r="I49" s="107" t="s">
        <v>531</v>
      </c>
      <c r="J49" s="108" t="s">
        <v>531</v>
      </c>
      <c r="K49" s="108" t="s">
        <v>531</v>
      </c>
      <c r="L49" s="108" t="s">
        <v>531</v>
      </c>
      <c r="M49" s="109" t="s">
        <v>531</v>
      </c>
    </row>
    <row r="50" spans="2:13" ht="27.75" customHeight="1" x14ac:dyDescent="0.15">
      <c r="B50" s="1240" t="s">
        <v>40</v>
      </c>
      <c r="C50" s="1241"/>
      <c r="D50" s="112"/>
      <c r="E50" s="1246" t="s">
        <v>41</v>
      </c>
      <c r="F50" s="1246"/>
      <c r="G50" s="1246"/>
      <c r="H50" s="1247"/>
      <c r="I50" s="107">
        <v>6698</v>
      </c>
      <c r="J50" s="108">
        <v>6741</v>
      </c>
      <c r="K50" s="108">
        <v>6013</v>
      </c>
      <c r="L50" s="108">
        <v>5605</v>
      </c>
      <c r="M50" s="109">
        <v>5533</v>
      </c>
    </row>
    <row r="51" spans="2:13" ht="27.75" customHeight="1" x14ac:dyDescent="0.15">
      <c r="B51" s="1242"/>
      <c r="C51" s="1243"/>
      <c r="D51" s="106"/>
      <c r="E51" s="1246" t="s">
        <v>42</v>
      </c>
      <c r="F51" s="1246"/>
      <c r="G51" s="1246"/>
      <c r="H51" s="1247"/>
      <c r="I51" s="107">
        <v>564</v>
      </c>
      <c r="J51" s="108">
        <v>527</v>
      </c>
      <c r="K51" s="108">
        <v>451</v>
      </c>
      <c r="L51" s="108">
        <v>399</v>
      </c>
      <c r="M51" s="109">
        <v>344</v>
      </c>
    </row>
    <row r="52" spans="2:13" ht="27.75" customHeight="1" x14ac:dyDescent="0.15">
      <c r="B52" s="1244"/>
      <c r="C52" s="1245"/>
      <c r="D52" s="106"/>
      <c r="E52" s="1246" t="s">
        <v>43</v>
      </c>
      <c r="F52" s="1246"/>
      <c r="G52" s="1246"/>
      <c r="H52" s="1247"/>
      <c r="I52" s="107">
        <v>9002</v>
      </c>
      <c r="J52" s="108">
        <v>9359</v>
      </c>
      <c r="K52" s="108">
        <v>10071</v>
      </c>
      <c r="L52" s="108">
        <v>10189</v>
      </c>
      <c r="M52" s="109">
        <v>10004</v>
      </c>
    </row>
    <row r="53" spans="2:13" ht="27.75" customHeight="1" thickBot="1" x14ac:dyDescent="0.2">
      <c r="B53" s="1248" t="s">
        <v>44</v>
      </c>
      <c r="C53" s="1249"/>
      <c r="D53" s="113"/>
      <c r="E53" s="1250" t="s">
        <v>45</v>
      </c>
      <c r="F53" s="1250"/>
      <c r="G53" s="1250"/>
      <c r="H53" s="1251"/>
      <c r="I53" s="114">
        <v>-1282</v>
      </c>
      <c r="J53" s="115">
        <v>-1229</v>
      </c>
      <c r="K53" s="115">
        <v>-536</v>
      </c>
      <c r="L53" s="115">
        <v>-83</v>
      </c>
      <c r="M53" s="116">
        <v>-279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ELmlh+neAJfGubLQYrhj9xVUXomjDAra/Y2Xqx0A1opiO4DbOKyTzUMG2CPJEvNG4ohsGiYZC9IWVkPL3UySg==" saltValue="PXRgC4scd+7l74TOulC01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H58" sqref="H58"/>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574</v>
      </c>
      <c r="G54" s="125" t="s">
        <v>575</v>
      </c>
      <c r="H54" s="126" t="s">
        <v>576</v>
      </c>
    </row>
    <row r="55" spans="2:8" ht="52.5" customHeight="1" x14ac:dyDescent="0.15">
      <c r="B55" s="127"/>
      <c r="C55" s="1267" t="s">
        <v>48</v>
      </c>
      <c r="D55" s="1267"/>
      <c r="E55" s="1268"/>
      <c r="F55" s="128">
        <v>1927</v>
      </c>
      <c r="G55" s="128">
        <v>1674</v>
      </c>
      <c r="H55" s="129">
        <v>1629</v>
      </c>
    </row>
    <row r="56" spans="2:8" ht="52.5" customHeight="1" x14ac:dyDescent="0.15">
      <c r="B56" s="130"/>
      <c r="C56" s="1269" t="s">
        <v>49</v>
      </c>
      <c r="D56" s="1269"/>
      <c r="E56" s="1270"/>
      <c r="F56" s="131">
        <v>943</v>
      </c>
      <c r="G56" s="131">
        <v>948</v>
      </c>
      <c r="H56" s="132">
        <v>953</v>
      </c>
    </row>
    <row r="57" spans="2:8" ht="53.25" customHeight="1" x14ac:dyDescent="0.15">
      <c r="B57" s="130"/>
      <c r="C57" s="1271" t="s">
        <v>50</v>
      </c>
      <c r="D57" s="1271"/>
      <c r="E57" s="1272"/>
      <c r="F57" s="133">
        <v>3007</v>
      </c>
      <c r="G57" s="133">
        <v>2818</v>
      </c>
      <c r="H57" s="134">
        <v>2766</v>
      </c>
    </row>
    <row r="58" spans="2:8" ht="45.75" customHeight="1" x14ac:dyDescent="0.15">
      <c r="B58" s="135"/>
      <c r="C58" s="1259" t="s">
        <v>600</v>
      </c>
      <c r="D58" s="1260"/>
      <c r="E58" s="1261"/>
      <c r="F58" s="136">
        <v>986</v>
      </c>
      <c r="G58" s="136">
        <v>839</v>
      </c>
      <c r="H58" s="137">
        <v>826</v>
      </c>
    </row>
    <row r="59" spans="2:8" ht="45.75" customHeight="1" x14ac:dyDescent="0.15">
      <c r="B59" s="135"/>
      <c r="C59" s="1259" t="s">
        <v>601</v>
      </c>
      <c r="D59" s="1260"/>
      <c r="E59" s="1261"/>
      <c r="F59" s="136">
        <v>669</v>
      </c>
      <c r="G59" s="136">
        <v>648</v>
      </c>
      <c r="H59" s="137">
        <v>618</v>
      </c>
    </row>
    <row r="60" spans="2:8" ht="45.75" customHeight="1" x14ac:dyDescent="0.15">
      <c r="B60" s="135"/>
      <c r="C60" s="1259" t="s">
        <v>602</v>
      </c>
      <c r="D60" s="1260"/>
      <c r="E60" s="1261"/>
      <c r="F60" s="136">
        <v>408</v>
      </c>
      <c r="G60" s="136">
        <v>382</v>
      </c>
      <c r="H60" s="137">
        <v>356</v>
      </c>
    </row>
    <row r="61" spans="2:8" ht="45.75" customHeight="1" x14ac:dyDescent="0.15">
      <c r="B61" s="135"/>
      <c r="C61" s="1259" t="s">
        <v>603</v>
      </c>
      <c r="D61" s="1260"/>
      <c r="E61" s="1261"/>
      <c r="F61" s="136">
        <v>257</v>
      </c>
      <c r="G61" s="136">
        <v>253</v>
      </c>
      <c r="H61" s="137">
        <v>275</v>
      </c>
    </row>
    <row r="62" spans="2:8" ht="45.75" customHeight="1" thickBot="1" x14ac:dyDescent="0.2">
      <c r="B62" s="138"/>
      <c r="C62" s="1262" t="s">
        <v>604</v>
      </c>
      <c r="D62" s="1263"/>
      <c r="E62" s="1264"/>
      <c r="F62" s="139">
        <v>239</v>
      </c>
      <c r="G62" s="139">
        <v>239</v>
      </c>
      <c r="H62" s="140">
        <v>239</v>
      </c>
    </row>
    <row r="63" spans="2:8" ht="52.5" customHeight="1" thickBot="1" x14ac:dyDescent="0.2">
      <c r="B63" s="141"/>
      <c r="C63" s="1265" t="s">
        <v>51</v>
      </c>
      <c r="D63" s="1265"/>
      <c r="E63" s="1266"/>
      <c r="F63" s="142">
        <v>5877</v>
      </c>
      <c r="G63" s="142">
        <v>5440</v>
      </c>
      <c r="H63" s="143">
        <v>5348</v>
      </c>
    </row>
    <row r="64" spans="2:8" ht="15" customHeight="1" x14ac:dyDescent="0.15"/>
  </sheetData>
  <sheetProtection algorithmName="SHA-512" hashValue="Xir1jjCFaJ8ATB3JTvySQo8h4dM4mRHTcNesMe9PcfNxDPxKa2K6uX5teG7BaT2WEgp2p9VhaEv209ZrqsDghg==" saltValue="H3XOTNY5x77PJa+FhTGzi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569</v>
      </c>
      <c r="G2" s="157"/>
      <c r="H2" s="158"/>
    </row>
    <row r="3" spans="1:8" x14ac:dyDescent="0.15">
      <c r="A3" s="154" t="s">
        <v>562</v>
      </c>
      <c r="B3" s="159"/>
      <c r="C3" s="160"/>
      <c r="D3" s="161">
        <v>255827</v>
      </c>
      <c r="E3" s="162"/>
      <c r="F3" s="163">
        <v>168868</v>
      </c>
      <c r="G3" s="164"/>
      <c r="H3" s="165"/>
    </row>
    <row r="4" spans="1:8" x14ac:dyDescent="0.15">
      <c r="A4" s="166"/>
      <c r="B4" s="167"/>
      <c r="C4" s="168"/>
      <c r="D4" s="169">
        <v>136049</v>
      </c>
      <c r="E4" s="170"/>
      <c r="F4" s="171">
        <v>79360</v>
      </c>
      <c r="G4" s="172"/>
      <c r="H4" s="173"/>
    </row>
    <row r="5" spans="1:8" x14ac:dyDescent="0.15">
      <c r="A5" s="154" t="s">
        <v>564</v>
      </c>
      <c r="B5" s="159"/>
      <c r="C5" s="160"/>
      <c r="D5" s="161">
        <v>443311</v>
      </c>
      <c r="E5" s="162"/>
      <c r="F5" s="163">
        <v>202870</v>
      </c>
      <c r="G5" s="164"/>
      <c r="H5" s="165"/>
    </row>
    <row r="6" spans="1:8" x14ac:dyDescent="0.15">
      <c r="A6" s="166"/>
      <c r="B6" s="167"/>
      <c r="C6" s="168"/>
      <c r="D6" s="169">
        <v>234735</v>
      </c>
      <c r="E6" s="170"/>
      <c r="F6" s="171">
        <v>79735</v>
      </c>
      <c r="G6" s="172"/>
      <c r="H6" s="173"/>
    </row>
    <row r="7" spans="1:8" x14ac:dyDescent="0.15">
      <c r="A7" s="154" t="s">
        <v>565</v>
      </c>
      <c r="B7" s="159"/>
      <c r="C7" s="160"/>
      <c r="D7" s="161">
        <v>422158</v>
      </c>
      <c r="E7" s="162"/>
      <c r="F7" s="163">
        <v>167497</v>
      </c>
      <c r="G7" s="164"/>
      <c r="H7" s="165"/>
    </row>
    <row r="8" spans="1:8" x14ac:dyDescent="0.15">
      <c r="A8" s="166"/>
      <c r="B8" s="167"/>
      <c r="C8" s="168"/>
      <c r="D8" s="169">
        <v>321034</v>
      </c>
      <c r="E8" s="170"/>
      <c r="F8" s="171">
        <v>82571</v>
      </c>
      <c r="G8" s="172"/>
      <c r="H8" s="173"/>
    </row>
    <row r="9" spans="1:8" x14ac:dyDescent="0.15">
      <c r="A9" s="154" t="s">
        <v>566</v>
      </c>
      <c r="B9" s="159"/>
      <c r="C9" s="160"/>
      <c r="D9" s="161">
        <v>355063</v>
      </c>
      <c r="E9" s="162"/>
      <c r="F9" s="163">
        <v>190274</v>
      </c>
      <c r="G9" s="164"/>
      <c r="H9" s="165"/>
    </row>
    <row r="10" spans="1:8" x14ac:dyDescent="0.15">
      <c r="A10" s="166"/>
      <c r="B10" s="167"/>
      <c r="C10" s="168"/>
      <c r="D10" s="169">
        <v>196905</v>
      </c>
      <c r="E10" s="170"/>
      <c r="F10" s="171">
        <v>88584</v>
      </c>
      <c r="G10" s="172"/>
      <c r="H10" s="173"/>
    </row>
    <row r="11" spans="1:8" x14ac:dyDescent="0.15">
      <c r="A11" s="154" t="s">
        <v>567</v>
      </c>
      <c r="B11" s="159"/>
      <c r="C11" s="160"/>
      <c r="D11" s="161">
        <v>223260</v>
      </c>
      <c r="E11" s="162"/>
      <c r="F11" s="163">
        <v>200194</v>
      </c>
      <c r="G11" s="164"/>
      <c r="H11" s="165"/>
    </row>
    <row r="12" spans="1:8" x14ac:dyDescent="0.15">
      <c r="A12" s="166"/>
      <c r="B12" s="167"/>
      <c r="C12" s="174"/>
      <c r="D12" s="169">
        <v>111755</v>
      </c>
      <c r="E12" s="170"/>
      <c r="F12" s="171">
        <v>106422</v>
      </c>
      <c r="G12" s="172"/>
      <c r="H12" s="173"/>
    </row>
    <row r="13" spans="1:8" x14ac:dyDescent="0.15">
      <c r="A13" s="154"/>
      <c r="B13" s="159"/>
      <c r="C13" s="175"/>
      <c r="D13" s="176">
        <v>339924</v>
      </c>
      <c r="E13" s="177"/>
      <c r="F13" s="178">
        <v>185941</v>
      </c>
      <c r="G13" s="179"/>
      <c r="H13" s="165"/>
    </row>
    <row r="14" spans="1:8" x14ac:dyDescent="0.15">
      <c r="A14" s="166"/>
      <c r="B14" s="167"/>
      <c r="C14" s="168"/>
      <c r="D14" s="169">
        <v>200096</v>
      </c>
      <c r="E14" s="170"/>
      <c r="F14" s="171">
        <v>87334</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3.95</v>
      </c>
      <c r="C19" s="180">
        <f>ROUND(VALUE(SUBSTITUTE(実質収支比率等に係る経年分析!G$48,"▲","-")),2)</f>
        <v>1.99</v>
      </c>
      <c r="D19" s="180">
        <f>ROUND(VALUE(SUBSTITUTE(実質収支比率等に係る経年分析!H$48,"▲","-")),2)</f>
        <v>1.75</v>
      </c>
      <c r="E19" s="180">
        <f>ROUND(VALUE(SUBSTITUTE(実質収支比率等に係る経年分析!I$48,"▲","-")),2)</f>
        <v>2.09</v>
      </c>
      <c r="F19" s="180">
        <f>ROUND(VALUE(SUBSTITUTE(実質収支比率等に係る経年分析!J$48,"▲","-")),2)</f>
        <v>1.68</v>
      </c>
    </row>
    <row r="20" spans="1:11" x14ac:dyDescent="0.15">
      <c r="A20" s="180" t="s">
        <v>55</v>
      </c>
      <c r="B20" s="180">
        <f>ROUND(VALUE(SUBSTITUTE(実質収支比率等に係る経年分析!F$47,"▲","-")),2)</f>
        <v>49.9</v>
      </c>
      <c r="C20" s="180">
        <f>ROUND(VALUE(SUBSTITUTE(実質収支比率等に係る経年分析!G$47,"▲","-")),2)</f>
        <v>49.09</v>
      </c>
      <c r="D20" s="180">
        <f>ROUND(VALUE(SUBSTITUTE(実質収支比率等に係る経年分析!H$47,"▲","-")),2)</f>
        <v>37.090000000000003</v>
      </c>
      <c r="E20" s="180">
        <f>ROUND(VALUE(SUBSTITUTE(実質収支比率等に係る経年分析!I$47,"▲","-")),2)</f>
        <v>32.01</v>
      </c>
      <c r="F20" s="180">
        <f>ROUND(VALUE(SUBSTITUTE(実質収支比率等に係る経年分析!J$47,"▲","-")),2)</f>
        <v>30.04</v>
      </c>
    </row>
    <row r="21" spans="1:11" x14ac:dyDescent="0.15">
      <c r="A21" s="180" t="s">
        <v>56</v>
      </c>
      <c r="B21" s="180">
        <f>IF(ISNUMBER(VALUE(SUBSTITUTE(実質収支比率等に係る経年分析!F$49,"▲","-"))),ROUND(VALUE(SUBSTITUTE(実質収支比率等に係る経年分析!F$49,"▲","-")),2),NA())</f>
        <v>7.0000000000000007E-2</v>
      </c>
      <c r="C21" s="180">
        <f>IF(ISNUMBER(VALUE(SUBSTITUTE(実質収支比率等に係る経年分析!G$49,"▲","-"))),ROUND(VALUE(SUBSTITUTE(実質収支比率等に係る経年分析!G$49,"▲","-")),2),NA())</f>
        <v>-5.69</v>
      </c>
      <c r="D21" s="180">
        <f>IF(ISNUMBER(VALUE(SUBSTITUTE(実質収支比率等に係る経年分析!H$49,"▲","-"))),ROUND(VALUE(SUBSTITUTE(実質収支比率等に係る経年分析!H$49,"▲","-")),2),NA())</f>
        <v>-14.1</v>
      </c>
      <c r="E21" s="180">
        <f>IF(ISNUMBER(VALUE(SUBSTITUTE(実質収支比率等に係る経年分析!I$49,"▲","-"))),ROUND(VALUE(SUBSTITUTE(実質収支比率等に係る経年分析!I$49,"▲","-")),2),NA())</f>
        <v>-5.38</v>
      </c>
      <c r="F21" s="180">
        <f>IF(ISNUMBER(VALUE(SUBSTITUTE(実質収支比率等に係る経年分析!J$49,"▲","-"))),ROUND(VALUE(SUBSTITUTE(実質収支比率等に係る経年分析!J$49,"▲","-")),2),NA())</f>
        <v>-2.1800000000000002</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資源ごみ処理等事業特別会計</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x14ac:dyDescent="0.15">
      <c r="A31" s="181" t="str">
        <f>IF(連結実質赤字比率に係る赤字・黒字の構成分析!C$39="",NA(),連結実質赤字比率に係る赤字・黒字の構成分析!C$39)</f>
        <v>公共下水道事業特別会計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v>
      </c>
    </row>
    <row r="32" spans="1:11" x14ac:dyDescent="0.15">
      <c r="A32" s="181" t="str">
        <f>IF(連結実質赤字比率に係る赤字・黒字の構成分析!C$38="",NA(),連結実質赤字比率に係る赤字・黒字の構成分析!C$38)</f>
        <v>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1.03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0.14000000000000001</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0.35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0.71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1.06</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3.94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1.98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1.74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2.06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1.65</v>
      </c>
    </row>
    <row r="35" spans="1:16" x14ac:dyDescent="0.15">
      <c r="A35" s="181" t="str">
        <f>IF(連結実質赤字比率に係る赤字・黒字の構成分析!C$35="",NA(),連結実質赤字比率に係る赤字・黒字の構成分析!C$35)</f>
        <v>国民健康保険病院事業会計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5.56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4.09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2.88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3.57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2.69</v>
      </c>
    </row>
    <row r="36" spans="1:16" x14ac:dyDescent="0.15">
      <c r="A36" s="181" t="str">
        <f>IF(連結実質赤字比率に係る赤字・黒字の構成分析!C$34="",NA(),連結実質赤字比率に係る赤字・黒字の構成分析!C$34)</f>
        <v>上水道事業会計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3.64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3.45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4.18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4.55</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984</v>
      </c>
      <c r="E42" s="182"/>
      <c r="F42" s="182"/>
      <c r="G42" s="182">
        <f>'実質公債費比率（分子）の構造'!L$52</f>
        <v>963</v>
      </c>
      <c r="H42" s="182"/>
      <c r="I42" s="182"/>
      <c r="J42" s="182">
        <f>'実質公債費比率（分子）の構造'!M$52</f>
        <v>960</v>
      </c>
      <c r="K42" s="182"/>
      <c r="L42" s="182"/>
      <c r="M42" s="182">
        <f>'実質公債費比率（分子）の構造'!N$52</f>
        <v>964</v>
      </c>
      <c r="N42" s="182"/>
      <c r="O42" s="182"/>
      <c r="P42" s="182">
        <f>'実質公債費比率（分子）の構造'!O$52</f>
        <v>996</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3</v>
      </c>
      <c r="C44" s="182"/>
      <c r="D44" s="182"/>
      <c r="E44" s="182">
        <f>'実質公債費比率（分子）の構造'!L$50</f>
        <v>3</v>
      </c>
      <c r="F44" s="182"/>
      <c r="G44" s="182"/>
      <c r="H44" s="182">
        <f>'実質公債費比率（分子）の構造'!M$50</f>
        <v>8</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62</v>
      </c>
      <c r="C45" s="182"/>
      <c r="D45" s="182"/>
      <c r="E45" s="182">
        <f>'実質公債費比率（分子）の構造'!L$49</f>
        <v>22</v>
      </c>
      <c r="F45" s="182"/>
      <c r="G45" s="182"/>
      <c r="H45" s="182" t="str">
        <f>'実質公債費比率（分子）の構造'!M$49</f>
        <v>-</v>
      </c>
      <c r="I45" s="182"/>
      <c r="J45" s="182"/>
      <c r="K45" s="182">
        <f>'実質公債費比率（分子）の構造'!N$49</f>
        <v>2</v>
      </c>
      <c r="L45" s="182"/>
      <c r="M45" s="182"/>
      <c r="N45" s="182">
        <f>'実質公債費比率（分子）の構造'!O$49</f>
        <v>4</v>
      </c>
      <c r="O45" s="182"/>
      <c r="P45" s="182"/>
    </row>
    <row r="46" spans="1:16" x14ac:dyDescent="0.15">
      <c r="A46" s="182" t="s">
        <v>67</v>
      </c>
      <c r="B46" s="182">
        <f>'実質公債費比率（分子）の構造'!K$48</f>
        <v>216</v>
      </c>
      <c r="C46" s="182"/>
      <c r="D46" s="182"/>
      <c r="E46" s="182">
        <f>'実質公債費比率（分子）の構造'!L$48</f>
        <v>211</v>
      </c>
      <c r="F46" s="182"/>
      <c r="G46" s="182"/>
      <c r="H46" s="182">
        <f>'実質公債費比率（分子）の構造'!M$48</f>
        <v>205</v>
      </c>
      <c r="I46" s="182"/>
      <c r="J46" s="182"/>
      <c r="K46" s="182">
        <f>'実質公債費比率（分子）の構造'!N$48</f>
        <v>200</v>
      </c>
      <c r="L46" s="182"/>
      <c r="M46" s="182"/>
      <c r="N46" s="182">
        <f>'実質公債費比率（分子）の構造'!O$48</f>
        <v>200</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1115</v>
      </c>
      <c r="C49" s="182"/>
      <c r="D49" s="182"/>
      <c r="E49" s="182">
        <f>'実質公債費比率（分子）の構造'!L$45</f>
        <v>1089</v>
      </c>
      <c r="F49" s="182"/>
      <c r="G49" s="182"/>
      <c r="H49" s="182">
        <f>'実質公債費比率（分子）の構造'!M$45</f>
        <v>1163</v>
      </c>
      <c r="I49" s="182"/>
      <c r="J49" s="182"/>
      <c r="K49" s="182">
        <f>'実質公債費比率（分子）の構造'!N$45</f>
        <v>1180</v>
      </c>
      <c r="L49" s="182"/>
      <c r="M49" s="182"/>
      <c r="N49" s="182">
        <f>'実質公債費比率（分子）の構造'!O$45</f>
        <v>1243</v>
      </c>
      <c r="O49" s="182"/>
      <c r="P49" s="182"/>
    </row>
    <row r="50" spans="1:16" x14ac:dyDescent="0.15">
      <c r="A50" s="182" t="s">
        <v>71</v>
      </c>
      <c r="B50" s="182" t="e">
        <f>NA()</f>
        <v>#N/A</v>
      </c>
      <c r="C50" s="182">
        <f>IF(ISNUMBER('実質公債費比率（分子）の構造'!K$53),'実質公債費比率（分子）の構造'!K$53,NA())</f>
        <v>412</v>
      </c>
      <c r="D50" s="182" t="e">
        <f>NA()</f>
        <v>#N/A</v>
      </c>
      <c r="E50" s="182" t="e">
        <f>NA()</f>
        <v>#N/A</v>
      </c>
      <c r="F50" s="182">
        <f>IF(ISNUMBER('実質公債費比率（分子）の構造'!L$53),'実質公債費比率（分子）の構造'!L$53,NA())</f>
        <v>362</v>
      </c>
      <c r="G50" s="182" t="e">
        <f>NA()</f>
        <v>#N/A</v>
      </c>
      <c r="H50" s="182" t="e">
        <f>NA()</f>
        <v>#N/A</v>
      </c>
      <c r="I50" s="182">
        <f>IF(ISNUMBER('実質公債費比率（分子）の構造'!M$53),'実質公債費比率（分子）の構造'!M$53,NA())</f>
        <v>416</v>
      </c>
      <c r="J50" s="182" t="e">
        <f>NA()</f>
        <v>#N/A</v>
      </c>
      <c r="K50" s="182" t="e">
        <f>NA()</f>
        <v>#N/A</v>
      </c>
      <c r="L50" s="182">
        <f>IF(ISNUMBER('実質公債費比率（分子）の構造'!N$53),'実質公債費比率（分子）の構造'!N$53,NA())</f>
        <v>418</v>
      </c>
      <c r="M50" s="182" t="e">
        <f>NA()</f>
        <v>#N/A</v>
      </c>
      <c r="N50" s="182" t="e">
        <f>NA()</f>
        <v>#N/A</v>
      </c>
      <c r="O50" s="182">
        <f>IF(ISNUMBER('実質公債費比率（分子）の構造'!O$53),'実質公債費比率（分子）の構造'!O$53,NA())</f>
        <v>451</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9002</v>
      </c>
      <c r="E56" s="181"/>
      <c r="F56" s="181"/>
      <c r="G56" s="181">
        <f>'将来負担比率（分子）の構造'!J$52</f>
        <v>9359</v>
      </c>
      <c r="H56" s="181"/>
      <c r="I56" s="181"/>
      <c r="J56" s="181">
        <f>'将来負担比率（分子）の構造'!K$52</f>
        <v>10071</v>
      </c>
      <c r="K56" s="181"/>
      <c r="L56" s="181"/>
      <c r="M56" s="181">
        <f>'将来負担比率（分子）の構造'!L$52</f>
        <v>10189</v>
      </c>
      <c r="N56" s="181"/>
      <c r="O56" s="181"/>
      <c r="P56" s="181">
        <f>'将来負担比率（分子）の構造'!M$52</f>
        <v>10004</v>
      </c>
    </row>
    <row r="57" spans="1:16" x14ac:dyDescent="0.15">
      <c r="A57" s="181" t="s">
        <v>42</v>
      </c>
      <c r="B57" s="181"/>
      <c r="C57" s="181"/>
      <c r="D57" s="181">
        <f>'将来負担比率（分子）の構造'!I$51</f>
        <v>564</v>
      </c>
      <c r="E57" s="181"/>
      <c r="F57" s="181"/>
      <c r="G57" s="181">
        <f>'将来負担比率（分子）の構造'!J$51</f>
        <v>527</v>
      </c>
      <c r="H57" s="181"/>
      <c r="I57" s="181"/>
      <c r="J57" s="181">
        <f>'将来負担比率（分子）の構造'!K$51</f>
        <v>451</v>
      </c>
      <c r="K57" s="181"/>
      <c r="L57" s="181"/>
      <c r="M57" s="181">
        <f>'将来負担比率（分子）の構造'!L$51</f>
        <v>399</v>
      </c>
      <c r="N57" s="181"/>
      <c r="O57" s="181"/>
      <c r="P57" s="181">
        <f>'将来負担比率（分子）の構造'!M$51</f>
        <v>344</v>
      </c>
    </row>
    <row r="58" spans="1:16" x14ac:dyDescent="0.15">
      <c r="A58" s="181" t="s">
        <v>41</v>
      </c>
      <c r="B58" s="181"/>
      <c r="C58" s="181"/>
      <c r="D58" s="181">
        <f>'将来負担比率（分子）の構造'!I$50</f>
        <v>6698</v>
      </c>
      <c r="E58" s="181"/>
      <c r="F58" s="181"/>
      <c r="G58" s="181">
        <f>'将来負担比率（分子）の構造'!J$50</f>
        <v>6741</v>
      </c>
      <c r="H58" s="181"/>
      <c r="I58" s="181"/>
      <c r="J58" s="181">
        <f>'将来負担比率（分子）の構造'!K$50</f>
        <v>6013</v>
      </c>
      <c r="K58" s="181"/>
      <c r="L58" s="181"/>
      <c r="M58" s="181">
        <f>'将来負担比率（分子）の構造'!L$50</f>
        <v>5605</v>
      </c>
      <c r="N58" s="181"/>
      <c r="O58" s="181"/>
      <c r="P58" s="181">
        <f>'将来負担比率（分子）の構造'!M$50</f>
        <v>5533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1549</v>
      </c>
      <c r="C62" s="181"/>
      <c r="D62" s="181"/>
      <c r="E62" s="181">
        <f>'将来負担比率（分子）の構造'!J$45</f>
        <v>1544</v>
      </c>
      <c r="F62" s="181"/>
      <c r="G62" s="181"/>
      <c r="H62" s="181">
        <f>'将来負担比率（分子）の構造'!K$45</f>
        <v>1513</v>
      </c>
      <c r="I62" s="181"/>
      <c r="J62" s="181"/>
      <c r="K62" s="181">
        <f>'将来負担比率（分子）の構造'!L$45</f>
        <v>1426</v>
      </c>
      <c r="L62" s="181"/>
      <c r="M62" s="181"/>
      <c r="N62" s="181">
        <f>'将来負担比率（分子）の構造'!M$45</f>
        <v>1367</v>
      </c>
      <c r="O62" s="181"/>
      <c r="P62" s="181"/>
    </row>
    <row r="63" spans="1:16" x14ac:dyDescent="0.15">
      <c r="A63" s="181" t="s">
        <v>34</v>
      </c>
      <c r="B63" s="181">
        <f>'将来負担比率（分子）の構造'!I$44</f>
        <v>22</v>
      </c>
      <c r="C63" s="181"/>
      <c r="D63" s="181"/>
      <c r="E63" s="181" t="str">
        <f>'将来負担比率（分子）の構造'!J$44</f>
        <v>-</v>
      </c>
      <c r="F63" s="181"/>
      <c r="G63" s="181"/>
      <c r="H63" s="181">
        <f>'将来負担比率（分子）の構造'!K$44</f>
        <v>3</v>
      </c>
      <c r="I63" s="181"/>
      <c r="J63" s="181"/>
      <c r="K63" s="181">
        <f>'将来負担比率（分子）の構造'!L$44</f>
        <v>30</v>
      </c>
      <c r="L63" s="181"/>
      <c r="M63" s="181"/>
      <c r="N63" s="181">
        <f>'将来負担比率（分子）の構造'!M$44</f>
        <v>24</v>
      </c>
      <c r="O63" s="181"/>
      <c r="P63" s="181"/>
    </row>
    <row r="64" spans="1:16" x14ac:dyDescent="0.15">
      <c r="A64" s="181" t="s">
        <v>33</v>
      </c>
      <c r="B64" s="181">
        <f>'将来負担比率（分子）の構造'!I$43</f>
        <v>2318</v>
      </c>
      <c r="C64" s="181"/>
      <c r="D64" s="181"/>
      <c r="E64" s="181">
        <f>'将来負担比率（分子）の構造'!J$43</f>
        <v>2358</v>
      </c>
      <c r="F64" s="181"/>
      <c r="G64" s="181"/>
      <c r="H64" s="181">
        <f>'将来負担比率（分子）の構造'!K$43</f>
        <v>2367</v>
      </c>
      <c r="I64" s="181"/>
      <c r="J64" s="181"/>
      <c r="K64" s="181">
        <f>'将来負担比率（分子）の構造'!L$43</f>
        <v>2370</v>
      </c>
      <c r="L64" s="181"/>
      <c r="M64" s="181"/>
      <c r="N64" s="181">
        <f>'将来負担比率（分子）の構造'!M$43</f>
        <v>2399</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11093</v>
      </c>
      <c r="C66" s="181"/>
      <c r="D66" s="181"/>
      <c r="E66" s="181">
        <f>'将来負担比率（分子）の構造'!J$41</f>
        <v>11495</v>
      </c>
      <c r="F66" s="181"/>
      <c r="G66" s="181"/>
      <c r="H66" s="181">
        <f>'将来負担比率（分子）の構造'!K$41</f>
        <v>12117</v>
      </c>
      <c r="I66" s="181"/>
      <c r="J66" s="181"/>
      <c r="K66" s="181">
        <f>'将来負担比率（分子）の構造'!L$41</f>
        <v>12284</v>
      </c>
      <c r="L66" s="181"/>
      <c r="M66" s="181"/>
      <c r="N66" s="181">
        <f>'将来負担比率（分子）の構造'!M$41</f>
        <v>11811</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1927</v>
      </c>
      <c r="C72" s="185">
        <f>基金残高に係る経年分析!G55</f>
        <v>1674</v>
      </c>
      <c r="D72" s="185">
        <f>基金残高に係る経年分析!H55</f>
        <v>1629</v>
      </c>
    </row>
    <row r="73" spans="1:16" x14ac:dyDescent="0.15">
      <c r="A73" s="184" t="s">
        <v>78</v>
      </c>
      <c r="B73" s="185">
        <f>基金残高に係る経年分析!F56</f>
        <v>943</v>
      </c>
      <c r="C73" s="185">
        <f>基金残高に係る経年分析!G56</f>
        <v>948</v>
      </c>
      <c r="D73" s="185">
        <f>基金残高に係る経年分析!H56</f>
        <v>953</v>
      </c>
    </row>
    <row r="74" spans="1:16" x14ac:dyDescent="0.15">
      <c r="A74" s="184" t="s">
        <v>79</v>
      </c>
      <c r="B74" s="185">
        <f>基金残高に係る経年分析!F57</f>
        <v>3007</v>
      </c>
      <c r="C74" s="185">
        <f>基金残高に係る経年分析!G57</f>
        <v>2818</v>
      </c>
      <c r="D74" s="185">
        <f>基金残高に係る経年分析!H57</f>
        <v>2766</v>
      </c>
    </row>
  </sheetData>
  <sheetProtection algorithmName="SHA-512" hashValue="6V+CXVOtH7xu4rN6UZ8lNscWZQQMXDtQpPc1JaOVjfC4RopFqex59kXJ3MwMO75nM7MjfqTlKOeLPlbEHj82DQ==" saltValue="kIhBGBY5hAZ8xiCCxuYW0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222</v>
      </c>
      <c r="DI1" s="762"/>
      <c r="DJ1" s="762"/>
      <c r="DK1" s="762"/>
      <c r="DL1" s="762"/>
      <c r="DM1" s="762"/>
      <c r="DN1" s="763"/>
      <c r="DO1" s="226"/>
      <c r="DP1" s="761" t="s">
        <v>223</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224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225</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226</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227</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228</v>
      </c>
      <c r="S4" s="704"/>
      <c r="T4" s="704"/>
      <c r="U4" s="704"/>
      <c r="V4" s="704"/>
      <c r="W4" s="704"/>
      <c r="X4" s="704"/>
      <c r="Y4" s="705"/>
      <c r="Z4" s="703" t="s">
        <v>229</v>
      </c>
      <c r="AA4" s="704"/>
      <c r="AB4" s="704"/>
      <c r="AC4" s="705"/>
      <c r="AD4" s="703" t="s">
        <v>230</v>
      </c>
      <c r="AE4" s="704"/>
      <c r="AF4" s="704"/>
      <c r="AG4" s="704"/>
      <c r="AH4" s="704"/>
      <c r="AI4" s="704"/>
      <c r="AJ4" s="704"/>
      <c r="AK4" s="705"/>
      <c r="AL4" s="703" t="s">
        <v>229</v>
      </c>
      <c r="AM4" s="704"/>
      <c r="AN4" s="704"/>
      <c r="AO4" s="705"/>
      <c r="AP4" s="764" t="s">
        <v>231</v>
      </c>
      <c r="AQ4" s="764"/>
      <c r="AR4" s="764"/>
      <c r="AS4" s="764"/>
      <c r="AT4" s="764"/>
      <c r="AU4" s="764"/>
      <c r="AV4" s="764"/>
      <c r="AW4" s="764"/>
      <c r="AX4" s="764"/>
      <c r="AY4" s="764"/>
      <c r="AZ4" s="764"/>
      <c r="BA4" s="764"/>
      <c r="BB4" s="764"/>
      <c r="BC4" s="764"/>
      <c r="BD4" s="764"/>
      <c r="BE4" s="764"/>
      <c r="BF4" s="764"/>
      <c r="BG4" s="764" t="s">
        <v>232</v>
      </c>
      <c r="BH4" s="764"/>
      <c r="BI4" s="764"/>
      <c r="BJ4" s="764"/>
      <c r="BK4" s="764"/>
      <c r="BL4" s="764"/>
      <c r="BM4" s="764"/>
      <c r="BN4" s="764"/>
      <c r="BO4" s="764" t="s">
        <v>229</v>
      </c>
      <c r="BP4" s="764"/>
      <c r="BQ4" s="764"/>
      <c r="BR4" s="764"/>
      <c r="BS4" s="764" t="s">
        <v>233</v>
      </c>
      <c r="BT4" s="764"/>
      <c r="BU4" s="764"/>
      <c r="BV4" s="764"/>
      <c r="BW4" s="764"/>
      <c r="BX4" s="764"/>
      <c r="BY4" s="764"/>
      <c r="BZ4" s="764"/>
      <c r="CA4" s="764"/>
      <c r="CB4" s="764"/>
      <c r="CD4" s="746" t="s">
        <v>234</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10" t="s">
        <v>235</v>
      </c>
      <c r="C5" s="711"/>
      <c r="D5" s="711"/>
      <c r="E5" s="711"/>
      <c r="F5" s="711"/>
      <c r="G5" s="711"/>
      <c r="H5" s="711"/>
      <c r="I5" s="711"/>
      <c r="J5" s="711"/>
      <c r="K5" s="711"/>
      <c r="L5" s="711"/>
      <c r="M5" s="711"/>
      <c r="N5" s="711"/>
      <c r="O5" s="711"/>
      <c r="P5" s="711"/>
      <c r="Q5" s="712"/>
      <c r="R5" s="697">
        <v>960168</v>
      </c>
      <c r="S5" s="698"/>
      <c r="T5" s="698"/>
      <c r="U5" s="698"/>
      <c r="V5" s="698"/>
      <c r="W5" s="698"/>
      <c r="X5" s="698"/>
      <c r="Y5" s="741"/>
      <c r="Z5" s="759">
        <v>9.8000000000000007</v>
      </c>
      <c r="AA5" s="759"/>
      <c r="AB5" s="759"/>
      <c r="AC5" s="759"/>
      <c r="AD5" s="760">
        <v>960168</v>
      </c>
      <c r="AE5" s="760"/>
      <c r="AF5" s="760"/>
      <c r="AG5" s="760"/>
      <c r="AH5" s="760"/>
      <c r="AI5" s="760"/>
      <c r="AJ5" s="760"/>
      <c r="AK5" s="760"/>
      <c r="AL5" s="742">
        <v>17.899999999999999</v>
      </c>
      <c r="AM5" s="715"/>
      <c r="AN5" s="715"/>
      <c r="AO5" s="743"/>
      <c r="AP5" s="710" t="s">
        <v>236</v>
      </c>
      <c r="AQ5" s="711"/>
      <c r="AR5" s="711"/>
      <c r="AS5" s="711"/>
      <c r="AT5" s="711"/>
      <c r="AU5" s="711"/>
      <c r="AV5" s="711"/>
      <c r="AW5" s="711"/>
      <c r="AX5" s="711"/>
      <c r="AY5" s="711"/>
      <c r="AZ5" s="711"/>
      <c r="BA5" s="711"/>
      <c r="BB5" s="711"/>
      <c r="BC5" s="711"/>
      <c r="BD5" s="711"/>
      <c r="BE5" s="711"/>
      <c r="BF5" s="712"/>
      <c r="BG5" s="642">
        <v>959521</v>
      </c>
      <c r="BH5" s="643"/>
      <c r="BI5" s="643"/>
      <c r="BJ5" s="643"/>
      <c r="BK5" s="643"/>
      <c r="BL5" s="643"/>
      <c r="BM5" s="643"/>
      <c r="BN5" s="644"/>
      <c r="BO5" s="675">
        <v>99.9</v>
      </c>
      <c r="BP5" s="675"/>
      <c r="BQ5" s="675"/>
      <c r="BR5" s="675"/>
      <c r="BS5" s="676">
        <v>9029</v>
      </c>
      <c r="BT5" s="676"/>
      <c r="BU5" s="676"/>
      <c r="BV5" s="676"/>
      <c r="BW5" s="676"/>
      <c r="BX5" s="676"/>
      <c r="BY5" s="676"/>
      <c r="BZ5" s="676"/>
      <c r="CA5" s="676"/>
      <c r="CB5" s="730"/>
      <c r="CD5" s="746" t="s">
        <v>231</v>
      </c>
      <c r="CE5" s="747"/>
      <c r="CF5" s="747"/>
      <c r="CG5" s="747"/>
      <c r="CH5" s="747"/>
      <c r="CI5" s="747"/>
      <c r="CJ5" s="747"/>
      <c r="CK5" s="747"/>
      <c r="CL5" s="747"/>
      <c r="CM5" s="747"/>
      <c r="CN5" s="747"/>
      <c r="CO5" s="747"/>
      <c r="CP5" s="747"/>
      <c r="CQ5" s="748"/>
      <c r="CR5" s="746" t="s">
        <v>237</v>
      </c>
      <c r="CS5" s="747"/>
      <c r="CT5" s="747"/>
      <c r="CU5" s="747"/>
      <c r="CV5" s="747"/>
      <c r="CW5" s="747"/>
      <c r="CX5" s="747"/>
      <c r="CY5" s="748"/>
      <c r="CZ5" s="746" t="s">
        <v>229</v>
      </c>
      <c r="DA5" s="747"/>
      <c r="DB5" s="747"/>
      <c r="DC5" s="748"/>
      <c r="DD5" s="746" t="s">
        <v>238</v>
      </c>
      <c r="DE5" s="747"/>
      <c r="DF5" s="747"/>
      <c r="DG5" s="747"/>
      <c r="DH5" s="747"/>
      <c r="DI5" s="747"/>
      <c r="DJ5" s="747"/>
      <c r="DK5" s="747"/>
      <c r="DL5" s="747"/>
      <c r="DM5" s="747"/>
      <c r="DN5" s="747"/>
      <c r="DO5" s="747"/>
      <c r="DP5" s="748"/>
      <c r="DQ5" s="746" t="s">
        <v>239</v>
      </c>
      <c r="DR5" s="747"/>
      <c r="DS5" s="747"/>
      <c r="DT5" s="747"/>
      <c r="DU5" s="747"/>
      <c r="DV5" s="747"/>
      <c r="DW5" s="747"/>
      <c r="DX5" s="747"/>
      <c r="DY5" s="747"/>
      <c r="DZ5" s="747"/>
      <c r="EA5" s="747"/>
      <c r="EB5" s="747"/>
      <c r="EC5" s="748"/>
    </row>
    <row r="6" spans="2:143" ht="11.25" customHeight="1" x14ac:dyDescent="0.15">
      <c r="B6" s="639" t="s">
        <v>240</v>
      </c>
      <c r="C6" s="640"/>
      <c r="D6" s="640"/>
      <c r="E6" s="640"/>
      <c r="F6" s="640"/>
      <c r="G6" s="640"/>
      <c r="H6" s="640"/>
      <c r="I6" s="640"/>
      <c r="J6" s="640"/>
      <c r="K6" s="640"/>
      <c r="L6" s="640"/>
      <c r="M6" s="640"/>
      <c r="N6" s="640"/>
      <c r="O6" s="640"/>
      <c r="P6" s="640"/>
      <c r="Q6" s="641"/>
      <c r="R6" s="642">
        <v>177510</v>
      </c>
      <c r="S6" s="643"/>
      <c r="T6" s="643"/>
      <c r="U6" s="643"/>
      <c r="V6" s="643"/>
      <c r="W6" s="643"/>
      <c r="X6" s="643"/>
      <c r="Y6" s="644"/>
      <c r="Z6" s="675">
        <v>1.8</v>
      </c>
      <c r="AA6" s="675"/>
      <c r="AB6" s="675"/>
      <c r="AC6" s="675"/>
      <c r="AD6" s="676">
        <v>177510</v>
      </c>
      <c r="AE6" s="676"/>
      <c r="AF6" s="676"/>
      <c r="AG6" s="676"/>
      <c r="AH6" s="676"/>
      <c r="AI6" s="676"/>
      <c r="AJ6" s="676"/>
      <c r="AK6" s="676"/>
      <c r="AL6" s="645">
        <v>3.3</v>
      </c>
      <c r="AM6" s="646"/>
      <c r="AN6" s="646"/>
      <c r="AO6" s="677"/>
      <c r="AP6" s="639" t="s">
        <v>241</v>
      </c>
      <c r="AQ6" s="640"/>
      <c r="AR6" s="640"/>
      <c r="AS6" s="640"/>
      <c r="AT6" s="640"/>
      <c r="AU6" s="640"/>
      <c r="AV6" s="640"/>
      <c r="AW6" s="640"/>
      <c r="AX6" s="640"/>
      <c r="AY6" s="640"/>
      <c r="AZ6" s="640"/>
      <c r="BA6" s="640"/>
      <c r="BB6" s="640"/>
      <c r="BC6" s="640"/>
      <c r="BD6" s="640"/>
      <c r="BE6" s="640"/>
      <c r="BF6" s="641"/>
      <c r="BG6" s="642">
        <v>959521</v>
      </c>
      <c r="BH6" s="643"/>
      <c r="BI6" s="643"/>
      <c r="BJ6" s="643"/>
      <c r="BK6" s="643"/>
      <c r="BL6" s="643"/>
      <c r="BM6" s="643"/>
      <c r="BN6" s="644"/>
      <c r="BO6" s="675">
        <v>99.9</v>
      </c>
      <c r="BP6" s="675"/>
      <c r="BQ6" s="675"/>
      <c r="BR6" s="675"/>
      <c r="BS6" s="676">
        <v>9029</v>
      </c>
      <c r="BT6" s="676"/>
      <c r="BU6" s="676"/>
      <c r="BV6" s="676"/>
      <c r="BW6" s="676"/>
      <c r="BX6" s="676"/>
      <c r="BY6" s="676"/>
      <c r="BZ6" s="676"/>
      <c r="CA6" s="676"/>
      <c r="CB6" s="730"/>
      <c r="CD6" s="700" t="s">
        <v>242</v>
      </c>
      <c r="CE6" s="701"/>
      <c r="CF6" s="701"/>
      <c r="CG6" s="701"/>
      <c r="CH6" s="701"/>
      <c r="CI6" s="701"/>
      <c r="CJ6" s="701"/>
      <c r="CK6" s="701"/>
      <c r="CL6" s="701"/>
      <c r="CM6" s="701"/>
      <c r="CN6" s="701"/>
      <c r="CO6" s="701"/>
      <c r="CP6" s="701"/>
      <c r="CQ6" s="702"/>
      <c r="CR6" s="642">
        <v>80207</v>
      </c>
      <c r="CS6" s="643"/>
      <c r="CT6" s="643"/>
      <c r="CU6" s="643"/>
      <c r="CV6" s="643"/>
      <c r="CW6" s="643"/>
      <c r="CX6" s="643"/>
      <c r="CY6" s="644"/>
      <c r="CZ6" s="742">
        <v>0.8</v>
      </c>
      <c r="DA6" s="715"/>
      <c r="DB6" s="715"/>
      <c r="DC6" s="745"/>
      <c r="DD6" s="648" t="s">
        <v>243</v>
      </c>
      <c r="DE6" s="643"/>
      <c r="DF6" s="643"/>
      <c r="DG6" s="643"/>
      <c r="DH6" s="643"/>
      <c r="DI6" s="643"/>
      <c r="DJ6" s="643"/>
      <c r="DK6" s="643"/>
      <c r="DL6" s="643"/>
      <c r="DM6" s="643"/>
      <c r="DN6" s="643"/>
      <c r="DO6" s="643"/>
      <c r="DP6" s="644"/>
      <c r="DQ6" s="648">
        <v>80207</v>
      </c>
      <c r="DR6" s="643"/>
      <c r="DS6" s="643"/>
      <c r="DT6" s="643"/>
      <c r="DU6" s="643"/>
      <c r="DV6" s="643"/>
      <c r="DW6" s="643"/>
      <c r="DX6" s="643"/>
      <c r="DY6" s="643"/>
      <c r="DZ6" s="643"/>
      <c r="EA6" s="643"/>
      <c r="EB6" s="643"/>
      <c r="EC6" s="689"/>
    </row>
    <row r="7" spans="2:143" ht="11.25" customHeight="1" x14ac:dyDescent="0.15">
      <c r="B7" s="639" t="s">
        <v>244</v>
      </c>
      <c r="C7" s="640"/>
      <c r="D7" s="640"/>
      <c r="E7" s="640"/>
      <c r="F7" s="640"/>
      <c r="G7" s="640"/>
      <c r="H7" s="640"/>
      <c r="I7" s="640"/>
      <c r="J7" s="640"/>
      <c r="K7" s="640"/>
      <c r="L7" s="640"/>
      <c r="M7" s="640"/>
      <c r="N7" s="640"/>
      <c r="O7" s="640"/>
      <c r="P7" s="640"/>
      <c r="Q7" s="641"/>
      <c r="R7" s="642">
        <v>767</v>
      </c>
      <c r="S7" s="643"/>
      <c r="T7" s="643"/>
      <c r="U7" s="643"/>
      <c r="V7" s="643"/>
      <c r="W7" s="643"/>
      <c r="X7" s="643"/>
      <c r="Y7" s="644"/>
      <c r="Z7" s="675">
        <v>0</v>
      </c>
      <c r="AA7" s="675"/>
      <c r="AB7" s="675"/>
      <c r="AC7" s="675"/>
      <c r="AD7" s="676">
        <v>767</v>
      </c>
      <c r="AE7" s="676"/>
      <c r="AF7" s="676"/>
      <c r="AG7" s="676"/>
      <c r="AH7" s="676"/>
      <c r="AI7" s="676"/>
      <c r="AJ7" s="676"/>
      <c r="AK7" s="676"/>
      <c r="AL7" s="645">
        <v>0</v>
      </c>
      <c r="AM7" s="646"/>
      <c r="AN7" s="646"/>
      <c r="AO7" s="677"/>
      <c r="AP7" s="639" t="s">
        <v>245</v>
      </c>
      <c r="AQ7" s="640"/>
      <c r="AR7" s="640"/>
      <c r="AS7" s="640"/>
      <c r="AT7" s="640"/>
      <c r="AU7" s="640"/>
      <c r="AV7" s="640"/>
      <c r="AW7" s="640"/>
      <c r="AX7" s="640"/>
      <c r="AY7" s="640"/>
      <c r="AZ7" s="640"/>
      <c r="BA7" s="640"/>
      <c r="BB7" s="640"/>
      <c r="BC7" s="640"/>
      <c r="BD7" s="640"/>
      <c r="BE7" s="640"/>
      <c r="BF7" s="641"/>
      <c r="BG7" s="642">
        <v>406204</v>
      </c>
      <c r="BH7" s="643"/>
      <c r="BI7" s="643"/>
      <c r="BJ7" s="643"/>
      <c r="BK7" s="643"/>
      <c r="BL7" s="643"/>
      <c r="BM7" s="643"/>
      <c r="BN7" s="644"/>
      <c r="BO7" s="675">
        <v>42.3</v>
      </c>
      <c r="BP7" s="675"/>
      <c r="BQ7" s="675"/>
      <c r="BR7" s="675"/>
      <c r="BS7" s="676">
        <v>9029</v>
      </c>
      <c r="BT7" s="676"/>
      <c r="BU7" s="676"/>
      <c r="BV7" s="676"/>
      <c r="BW7" s="676"/>
      <c r="BX7" s="676"/>
      <c r="BY7" s="676"/>
      <c r="BZ7" s="676"/>
      <c r="CA7" s="676"/>
      <c r="CB7" s="730"/>
      <c r="CD7" s="681" t="s">
        <v>246</v>
      </c>
      <c r="CE7" s="682"/>
      <c r="CF7" s="682"/>
      <c r="CG7" s="682"/>
      <c r="CH7" s="682"/>
      <c r="CI7" s="682"/>
      <c r="CJ7" s="682"/>
      <c r="CK7" s="682"/>
      <c r="CL7" s="682"/>
      <c r="CM7" s="682"/>
      <c r="CN7" s="682"/>
      <c r="CO7" s="682"/>
      <c r="CP7" s="682"/>
      <c r="CQ7" s="683"/>
      <c r="CR7" s="642">
        <v>1595448</v>
      </c>
      <c r="CS7" s="643"/>
      <c r="CT7" s="643"/>
      <c r="CU7" s="643"/>
      <c r="CV7" s="643"/>
      <c r="CW7" s="643"/>
      <c r="CX7" s="643"/>
      <c r="CY7" s="644"/>
      <c r="CZ7" s="675">
        <v>16.399999999999999</v>
      </c>
      <c r="DA7" s="675"/>
      <c r="DB7" s="675"/>
      <c r="DC7" s="675"/>
      <c r="DD7" s="648">
        <v>159793</v>
      </c>
      <c r="DE7" s="643"/>
      <c r="DF7" s="643"/>
      <c r="DG7" s="643"/>
      <c r="DH7" s="643"/>
      <c r="DI7" s="643"/>
      <c r="DJ7" s="643"/>
      <c r="DK7" s="643"/>
      <c r="DL7" s="643"/>
      <c r="DM7" s="643"/>
      <c r="DN7" s="643"/>
      <c r="DO7" s="643"/>
      <c r="DP7" s="644"/>
      <c r="DQ7" s="648">
        <v>693169</v>
      </c>
      <c r="DR7" s="643"/>
      <c r="DS7" s="643"/>
      <c r="DT7" s="643"/>
      <c r="DU7" s="643"/>
      <c r="DV7" s="643"/>
      <c r="DW7" s="643"/>
      <c r="DX7" s="643"/>
      <c r="DY7" s="643"/>
      <c r="DZ7" s="643"/>
      <c r="EA7" s="643"/>
      <c r="EB7" s="643"/>
      <c r="EC7" s="689"/>
    </row>
    <row r="8" spans="2:143" ht="11.25" customHeight="1" x14ac:dyDescent="0.15">
      <c r="B8" s="639" t="s">
        <v>247</v>
      </c>
      <c r="C8" s="640"/>
      <c r="D8" s="640"/>
      <c r="E8" s="640"/>
      <c r="F8" s="640"/>
      <c r="G8" s="640"/>
      <c r="H8" s="640"/>
      <c r="I8" s="640"/>
      <c r="J8" s="640"/>
      <c r="K8" s="640"/>
      <c r="L8" s="640"/>
      <c r="M8" s="640"/>
      <c r="N8" s="640"/>
      <c r="O8" s="640"/>
      <c r="P8" s="640"/>
      <c r="Q8" s="641"/>
      <c r="R8" s="642">
        <v>1866</v>
      </c>
      <c r="S8" s="643"/>
      <c r="T8" s="643"/>
      <c r="U8" s="643"/>
      <c r="V8" s="643"/>
      <c r="W8" s="643"/>
      <c r="X8" s="643"/>
      <c r="Y8" s="644"/>
      <c r="Z8" s="675">
        <v>0</v>
      </c>
      <c r="AA8" s="675"/>
      <c r="AB8" s="675"/>
      <c r="AC8" s="675"/>
      <c r="AD8" s="676">
        <v>1866</v>
      </c>
      <c r="AE8" s="676"/>
      <c r="AF8" s="676"/>
      <c r="AG8" s="676"/>
      <c r="AH8" s="676"/>
      <c r="AI8" s="676"/>
      <c r="AJ8" s="676"/>
      <c r="AK8" s="676"/>
      <c r="AL8" s="645">
        <v>0</v>
      </c>
      <c r="AM8" s="646"/>
      <c r="AN8" s="646"/>
      <c r="AO8" s="677"/>
      <c r="AP8" s="639" t="s">
        <v>248</v>
      </c>
      <c r="AQ8" s="640"/>
      <c r="AR8" s="640"/>
      <c r="AS8" s="640"/>
      <c r="AT8" s="640"/>
      <c r="AU8" s="640"/>
      <c r="AV8" s="640"/>
      <c r="AW8" s="640"/>
      <c r="AX8" s="640"/>
      <c r="AY8" s="640"/>
      <c r="AZ8" s="640"/>
      <c r="BA8" s="640"/>
      <c r="BB8" s="640"/>
      <c r="BC8" s="640"/>
      <c r="BD8" s="640"/>
      <c r="BE8" s="640"/>
      <c r="BF8" s="641"/>
      <c r="BG8" s="642">
        <v>11864</v>
      </c>
      <c r="BH8" s="643"/>
      <c r="BI8" s="643"/>
      <c r="BJ8" s="643"/>
      <c r="BK8" s="643"/>
      <c r="BL8" s="643"/>
      <c r="BM8" s="643"/>
      <c r="BN8" s="644"/>
      <c r="BO8" s="675">
        <v>1.2</v>
      </c>
      <c r="BP8" s="675"/>
      <c r="BQ8" s="675"/>
      <c r="BR8" s="675"/>
      <c r="BS8" s="648" t="s">
        <v>150</v>
      </c>
      <c r="BT8" s="643"/>
      <c r="BU8" s="643"/>
      <c r="BV8" s="643"/>
      <c r="BW8" s="643"/>
      <c r="BX8" s="643"/>
      <c r="BY8" s="643"/>
      <c r="BZ8" s="643"/>
      <c r="CA8" s="643"/>
      <c r="CB8" s="689"/>
      <c r="CD8" s="681" t="s">
        <v>249</v>
      </c>
      <c r="CE8" s="682"/>
      <c r="CF8" s="682"/>
      <c r="CG8" s="682"/>
      <c r="CH8" s="682"/>
      <c r="CI8" s="682"/>
      <c r="CJ8" s="682"/>
      <c r="CK8" s="682"/>
      <c r="CL8" s="682"/>
      <c r="CM8" s="682"/>
      <c r="CN8" s="682"/>
      <c r="CO8" s="682"/>
      <c r="CP8" s="682"/>
      <c r="CQ8" s="683"/>
      <c r="CR8" s="642">
        <v>1662980</v>
      </c>
      <c r="CS8" s="643"/>
      <c r="CT8" s="643"/>
      <c r="CU8" s="643"/>
      <c r="CV8" s="643"/>
      <c r="CW8" s="643"/>
      <c r="CX8" s="643"/>
      <c r="CY8" s="644"/>
      <c r="CZ8" s="675">
        <v>17.100000000000001</v>
      </c>
      <c r="DA8" s="675"/>
      <c r="DB8" s="675"/>
      <c r="DC8" s="675"/>
      <c r="DD8" s="648">
        <v>16767</v>
      </c>
      <c r="DE8" s="643"/>
      <c r="DF8" s="643"/>
      <c r="DG8" s="643"/>
      <c r="DH8" s="643"/>
      <c r="DI8" s="643"/>
      <c r="DJ8" s="643"/>
      <c r="DK8" s="643"/>
      <c r="DL8" s="643"/>
      <c r="DM8" s="643"/>
      <c r="DN8" s="643"/>
      <c r="DO8" s="643"/>
      <c r="DP8" s="644"/>
      <c r="DQ8" s="648">
        <v>1140002</v>
      </c>
      <c r="DR8" s="643"/>
      <c r="DS8" s="643"/>
      <c r="DT8" s="643"/>
      <c r="DU8" s="643"/>
      <c r="DV8" s="643"/>
      <c r="DW8" s="643"/>
      <c r="DX8" s="643"/>
      <c r="DY8" s="643"/>
      <c r="DZ8" s="643"/>
      <c r="EA8" s="643"/>
      <c r="EB8" s="643"/>
      <c r="EC8" s="689"/>
    </row>
    <row r="9" spans="2:143" ht="11.25" customHeight="1" x14ac:dyDescent="0.15">
      <c r="B9" s="639" t="s">
        <v>250</v>
      </c>
      <c r="C9" s="640"/>
      <c r="D9" s="640"/>
      <c r="E9" s="640"/>
      <c r="F9" s="640"/>
      <c r="G9" s="640"/>
      <c r="H9" s="640"/>
      <c r="I9" s="640"/>
      <c r="J9" s="640"/>
      <c r="K9" s="640"/>
      <c r="L9" s="640"/>
      <c r="M9" s="640"/>
      <c r="N9" s="640"/>
      <c r="O9" s="640"/>
      <c r="P9" s="640"/>
      <c r="Q9" s="641"/>
      <c r="R9" s="642">
        <v>2284</v>
      </c>
      <c r="S9" s="643"/>
      <c r="T9" s="643"/>
      <c r="U9" s="643"/>
      <c r="V9" s="643"/>
      <c r="W9" s="643"/>
      <c r="X9" s="643"/>
      <c r="Y9" s="644"/>
      <c r="Z9" s="675">
        <v>0</v>
      </c>
      <c r="AA9" s="675"/>
      <c r="AB9" s="675"/>
      <c r="AC9" s="675"/>
      <c r="AD9" s="676">
        <v>2284</v>
      </c>
      <c r="AE9" s="676"/>
      <c r="AF9" s="676"/>
      <c r="AG9" s="676"/>
      <c r="AH9" s="676"/>
      <c r="AI9" s="676"/>
      <c r="AJ9" s="676"/>
      <c r="AK9" s="676"/>
      <c r="AL9" s="645">
        <v>0</v>
      </c>
      <c r="AM9" s="646"/>
      <c r="AN9" s="646"/>
      <c r="AO9" s="677"/>
      <c r="AP9" s="639" t="s">
        <v>251</v>
      </c>
      <c r="AQ9" s="640"/>
      <c r="AR9" s="640"/>
      <c r="AS9" s="640"/>
      <c r="AT9" s="640"/>
      <c r="AU9" s="640"/>
      <c r="AV9" s="640"/>
      <c r="AW9" s="640"/>
      <c r="AX9" s="640"/>
      <c r="AY9" s="640"/>
      <c r="AZ9" s="640"/>
      <c r="BA9" s="640"/>
      <c r="BB9" s="640"/>
      <c r="BC9" s="640"/>
      <c r="BD9" s="640"/>
      <c r="BE9" s="640"/>
      <c r="BF9" s="641"/>
      <c r="BG9" s="642">
        <v>345091</v>
      </c>
      <c r="BH9" s="643"/>
      <c r="BI9" s="643"/>
      <c r="BJ9" s="643"/>
      <c r="BK9" s="643"/>
      <c r="BL9" s="643"/>
      <c r="BM9" s="643"/>
      <c r="BN9" s="644"/>
      <c r="BO9" s="675">
        <v>35.9</v>
      </c>
      <c r="BP9" s="675"/>
      <c r="BQ9" s="675"/>
      <c r="BR9" s="675"/>
      <c r="BS9" s="648" t="s">
        <v>252</v>
      </c>
      <c r="BT9" s="643"/>
      <c r="BU9" s="643"/>
      <c r="BV9" s="643"/>
      <c r="BW9" s="643"/>
      <c r="BX9" s="643"/>
      <c r="BY9" s="643"/>
      <c r="BZ9" s="643"/>
      <c r="CA9" s="643"/>
      <c r="CB9" s="689"/>
      <c r="CD9" s="681" t="s">
        <v>253</v>
      </c>
      <c r="CE9" s="682"/>
      <c r="CF9" s="682"/>
      <c r="CG9" s="682"/>
      <c r="CH9" s="682"/>
      <c r="CI9" s="682"/>
      <c r="CJ9" s="682"/>
      <c r="CK9" s="682"/>
      <c r="CL9" s="682"/>
      <c r="CM9" s="682"/>
      <c r="CN9" s="682"/>
      <c r="CO9" s="682"/>
      <c r="CP9" s="682"/>
      <c r="CQ9" s="683"/>
      <c r="CR9" s="642">
        <v>822526</v>
      </c>
      <c r="CS9" s="643"/>
      <c r="CT9" s="643"/>
      <c r="CU9" s="643"/>
      <c r="CV9" s="643"/>
      <c r="CW9" s="643"/>
      <c r="CX9" s="643"/>
      <c r="CY9" s="644"/>
      <c r="CZ9" s="675">
        <v>8.5</v>
      </c>
      <c r="DA9" s="675"/>
      <c r="DB9" s="675"/>
      <c r="DC9" s="675"/>
      <c r="DD9" s="648" t="s">
        <v>252</v>
      </c>
      <c r="DE9" s="643"/>
      <c r="DF9" s="643"/>
      <c r="DG9" s="643"/>
      <c r="DH9" s="643"/>
      <c r="DI9" s="643"/>
      <c r="DJ9" s="643"/>
      <c r="DK9" s="643"/>
      <c r="DL9" s="643"/>
      <c r="DM9" s="643"/>
      <c r="DN9" s="643"/>
      <c r="DO9" s="643"/>
      <c r="DP9" s="644"/>
      <c r="DQ9" s="648">
        <v>727598</v>
      </c>
      <c r="DR9" s="643"/>
      <c r="DS9" s="643"/>
      <c r="DT9" s="643"/>
      <c r="DU9" s="643"/>
      <c r="DV9" s="643"/>
      <c r="DW9" s="643"/>
      <c r="DX9" s="643"/>
      <c r="DY9" s="643"/>
      <c r="DZ9" s="643"/>
      <c r="EA9" s="643"/>
      <c r="EB9" s="643"/>
      <c r="EC9" s="689"/>
    </row>
    <row r="10" spans="2:143" ht="11.25" customHeight="1" x14ac:dyDescent="0.15">
      <c r="B10" s="639" t="s">
        <v>254</v>
      </c>
      <c r="C10" s="640"/>
      <c r="D10" s="640"/>
      <c r="E10" s="640"/>
      <c r="F10" s="640"/>
      <c r="G10" s="640"/>
      <c r="H10" s="640"/>
      <c r="I10" s="640"/>
      <c r="J10" s="640"/>
      <c r="K10" s="640"/>
      <c r="L10" s="640"/>
      <c r="M10" s="640"/>
      <c r="N10" s="640"/>
      <c r="O10" s="640"/>
      <c r="P10" s="640"/>
      <c r="Q10" s="641"/>
      <c r="R10" s="642" t="s">
        <v>150</v>
      </c>
      <c r="S10" s="643"/>
      <c r="T10" s="643"/>
      <c r="U10" s="643"/>
      <c r="V10" s="643"/>
      <c r="W10" s="643"/>
      <c r="X10" s="643"/>
      <c r="Y10" s="644"/>
      <c r="Z10" s="675" t="s">
        <v>252</v>
      </c>
      <c r="AA10" s="675"/>
      <c r="AB10" s="675"/>
      <c r="AC10" s="675"/>
      <c r="AD10" s="676" t="s">
        <v>243</v>
      </c>
      <c r="AE10" s="676"/>
      <c r="AF10" s="676"/>
      <c r="AG10" s="676"/>
      <c r="AH10" s="676"/>
      <c r="AI10" s="676"/>
      <c r="AJ10" s="676"/>
      <c r="AK10" s="676"/>
      <c r="AL10" s="645" t="s">
        <v>150</v>
      </c>
      <c r="AM10" s="646"/>
      <c r="AN10" s="646"/>
      <c r="AO10" s="677"/>
      <c r="AP10" s="639" t="s">
        <v>255</v>
      </c>
      <c r="AQ10" s="640"/>
      <c r="AR10" s="640"/>
      <c r="AS10" s="640"/>
      <c r="AT10" s="640"/>
      <c r="AU10" s="640"/>
      <c r="AV10" s="640"/>
      <c r="AW10" s="640"/>
      <c r="AX10" s="640"/>
      <c r="AY10" s="640"/>
      <c r="AZ10" s="640"/>
      <c r="BA10" s="640"/>
      <c r="BB10" s="640"/>
      <c r="BC10" s="640"/>
      <c r="BD10" s="640"/>
      <c r="BE10" s="640"/>
      <c r="BF10" s="641"/>
      <c r="BG10" s="642">
        <v>23321</v>
      </c>
      <c r="BH10" s="643"/>
      <c r="BI10" s="643"/>
      <c r="BJ10" s="643"/>
      <c r="BK10" s="643"/>
      <c r="BL10" s="643"/>
      <c r="BM10" s="643"/>
      <c r="BN10" s="644"/>
      <c r="BO10" s="675">
        <v>2.4</v>
      </c>
      <c r="BP10" s="675"/>
      <c r="BQ10" s="675"/>
      <c r="BR10" s="675"/>
      <c r="BS10" s="648">
        <v>3887</v>
      </c>
      <c r="BT10" s="643"/>
      <c r="BU10" s="643"/>
      <c r="BV10" s="643"/>
      <c r="BW10" s="643"/>
      <c r="BX10" s="643"/>
      <c r="BY10" s="643"/>
      <c r="BZ10" s="643"/>
      <c r="CA10" s="643"/>
      <c r="CB10" s="689"/>
      <c r="CD10" s="681" t="s">
        <v>256</v>
      </c>
      <c r="CE10" s="682"/>
      <c r="CF10" s="682"/>
      <c r="CG10" s="682"/>
      <c r="CH10" s="682"/>
      <c r="CI10" s="682"/>
      <c r="CJ10" s="682"/>
      <c r="CK10" s="682"/>
      <c r="CL10" s="682"/>
      <c r="CM10" s="682"/>
      <c r="CN10" s="682"/>
      <c r="CO10" s="682"/>
      <c r="CP10" s="682"/>
      <c r="CQ10" s="683"/>
      <c r="CR10" s="642">
        <v>769</v>
      </c>
      <c r="CS10" s="643"/>
      <c r="CT10" s="643"/>
      <c r="CU10" s="643"/>
      <c r="CV10" s="643"/>
      <c r="CW10" s="643"/>
      <c r="CX10" s="643"/>
      <c r="CY10" s="644"/>
      <c r="CZ10" s="675">
        <v>0</v>
      </c>
      <c r="DA10" s="675"/>
      <c r="DB10" s="675"/>
      <c r="DC10" s="675"/>
      <c r="DD10" s="648" t="s">
        <v>252</v>
      </c>
      <c r="DE10" s="643"/>
      <c r="DF10" s="643"/>
      <c r="DG10" s="643"/>
      <c r="DH10" s="643"/>
      <c r="DI10" s="643"/>
      <c r="DJ10" s="643"/>
      <c r="DK10" s="643"/>
      <c r="DL10" s="643"/>
      <c r="DM10" s="643"/>
      <c r="DN10" s="643"/>
      <c r="DO10" s="643"/>
      <c r="DP10" s="644"/>
      <c r="DQ10" s="648">
        <v>447</v>
      </c>
      <c r="DR10" s="643"/>
      <c r="DS10" s="643"/>
      <c r="DT10" s="643"/>
      <c r="DU10" s="643"/>
      <c r="DV10" s="643"/>
      <c r="DW10" s="643"/>
      <c r="DX10" s="643"/>
      <c r="DY10" s="643"/>
      <c r="DZ10" s="643"/>
      <c r="EA10" s="643"/>
      <c r="EB10" s="643"/>
      <c r="EC10" s="689"/>
    </row>
    <row r="11" spans="2:143" ht="11.25" customHeight="1" x14ac:dyDescent="0.15">
      <c r="B11" s="639" t="s">
        <v>257</v>
      </c>
      <c r="C11" s="640"/>
      <c r="D11" s="640"/>
      <c r="E11" s="640"/>
      <c r="F11" s="640"/>
      <c r="G11" s="640"/>
      <c r="H11" s="640"/>
      <c r="I11" s="640"/>
      <c r="J11" s="640"/>
      <c r="K11" s="640"/>
      <c r="L11" s="640"/>
      <c r="M11" s="640"/>
      <c r="N11" s="640"/>
      <c r="O11" s="640"/>
      <c r="P11" s="640"/>
      <c r="Q11" s="641"/>
      <c r="R11" s="642">
        <v>159547</v>
      </c>
      <c r="S11" s="643"/>
      <c r="T11" s="643"/>
      <c r="U11" s="643"/>
      <c r="V11" s="643"/>
      <c r="W11" s="643"/>
      <c r="X11" s="643"/>
      <c r="Y11" s="644"/>
      <c r="Z11" s="645">
        <v>1.6</v>
      </c>
      <c r="AA11" s="646"/>
      <c r="AB11" s="646"/>
      <c r="AC11" s="647"/>
      <c r="AD11" s="648">
        <v>159547</v>
      </c>
      <c r="AE11" s="643"/>
      <c r="AF11" s="643"/>
      <c r="AG11" s="643"/>
      <c r="AH11" s="643"/>
      <c r="AI11" s="643"/>
      <c r="AJ11" s="643"/>
      <c r="AK11" s="644"/>
      <c r="AL11" s="645">
        <v>3</v>
      </c>
      <c r="AM11" s="646"/>
      <c r="AN11" s="646"/>
      <c r="AO11" s="677"/>
      <c r="AP11" s="639" t="s">
        <v>258</v>
      </c>
      <c r="AQ11" s="640"/>
      <c r="AR11" s="640"/>
      <c r="AS11" s="640"/>
      <c r="AT11" s="640"/>
      <c r="AU11" s="640"/>
      <c r="AV11" s="640"/>
      <c r="AW11" s="640"/>
      <c r="AX11" s="640"/>
      <c r="AY11" s="640"/>
      <c r="AZ11" s="640"/>
      <c r="BA11" s="640"/>
      <c r="BB11" s="640"/>
      <c r="BC11" s="640"/>
      <c r="BD11" s="640"/>
      <c r="BE11" s="640"/>
      <c r="BF11" s="641"/>
      <c r="BG11" s="642">
        <v>25928</v>
      </c>
      <c r="BH11" s="643"/>
      <c r="BI11" s="643"/>
      <c r="BJ11" s="643"/>
      <c r="BK11" s="643"/>
      <c r="BL11" s="643"/>
      <c r="BM11" s="643"/>
      <c r="BN11" s="644"/>
      <c r="BO11" s="675">
        <v>2.7</v>
      </c>
      <c r="BP11" s="675"/>
      <c r="BQ11" s="675"/>
      <c r="BR11" s="675"/>
      <c r="BS11" s="648">
        <v>5142</v>
      </c>
      <c r="BT11" s="643"/>
      <c r="BU11" s="643"/>
      <c r="BV11" s="643"/>
      <c r="BW11" s="643"/>
      <c r="BX11" s="643"/>
      <c r="BY11" s="643"/>
      <c r="BZ11" s="643"/>
      <c r="CA11" s="643"/>
      <c r="CB11" s="689"/>
      <c r="CD11" s="681" t="s">
        <v>259</v>
      </c>
      <c r="CE11" s="682"/>
      <c r="CF11" s="682"/>
      <c r="CG11" s="682"/>
      <c r="CH11" s="682"/>
      <c r="CI11" s="682"/>
      <c r="CJ11" s="682"/>
      <c r="CK11" s="682"/>
      <c r="CL11" s="682"/>
      <c r="CM11" s="682"/>
      <c r="CN11" s="682"/>
      <c r="CO11" s="682"/>
      <c r="CP11" s="682"/>
      <c r="CQ11" s="683"/>
      <c r="CR11" s="642">
        <v>1443270</v>
      </c>
      <c r="CS11" s="643"/>
      <c r="CT11" s="643"/>
      <c r="CU11" s="643"/>
      <c r="CV11" s="643"/>
      <c r="CW11" s="643"/>
      <c r="CX11" s="643"/>
      <c r="CY11" s="644"/>
      <c r="CZ11" s="675">
        <v>14.9</v>
      </c>
      <c r="DA11" s="675"/>
      <c r="DB11" s="675"/>
      <c r="DC11" s="675"/>
      <c r="DD11" s="648">
        <v>554403</v>
      </c>
      <c r="DE11" s="643"/>
      <c r="DF11" s="643"/>
      <c r="DG11" s="643"/>
      <c r="DH11" s="643"/>
      <c r="DI11" s="643"/>
      <c r="DJ11" s="643"/>
      <c r="DK11" s="643"/>
      <c r="DL11" s="643"/>
      <c r="DM11" s="643"/>
      <c r="DN11" s="643"/>
      <c r="DO11" s="643"/>
      <c r="DP11" s="644"/>
      <c r="DQ11" s="648">
        <v>665990</v>
      </c>
      <c r="DR11" s="643"/>
      <c r="DS11" s="643"/>
      <c r="DT11" s="643"/>
      <c r="DU11" s="643"/>
      <c r="DV11" s="643"/>
      <c r="DW11" s="643"/>
      <c r="DX11" s="643"/>
      <c r="DY11" s="643"/>
      <c r="DZ11" s="643"/>
      <c r="EA11" s="643"/>
      <c r="EB11" s="643"/>
      <c r="EC11" s="689"/>
    </row>
    <row r="12" spans="2:143" ht="11.25" customHeight="1" x14ac:dyDescent="0.15">
      <c r="B12" s="639" t="s">
        <v>260</v>
      </c>
      <c r="C12" s="640"/>
      <c r="D12" s="640"/>
      <c r="E12" s="640"/>
      <c r="F12" s="640"/>
      <c r="G12" s="640"/>
      <c r="H12" s="640"/>
      <c r="I12" s="640"/>
      <c r="J12" s="640"/>
      <c r="K12" s="640"/>
      <c r="L12" s="640"/>
      <c r="M12" s="640"/>
      <c r="N12" s="640"/>
      <c r="O12" s="640"/>
      <c r="P12" s="640"/>
      <c r="Q12" s="641"/>
      <c r="R12" s="642" t="s">
        <v>252</v>
      </c>
      <c r="S12" s="643"/>
      <c r="T12" s="643"/>
      <c r="U12" s="643"/>
      <c r="V12" s="643"/>
      <c r="W12" s="643"/>
      <c r="X12" s="643"/>
      <c r="Y12" s="644"/>
      <c r="Z12" s="675" t="s">
        <v>243</v>
      </c>
      <c r="AA12" s="675"/>
      <c r="AB12" s="675"/>
      <c r="AC12" s="675"/>
      <c r="AD12" s="676" t="s">
        <v>243</v>
      </c>
      <c r="AE12" s="676"/>
      <c r="AF12" s="676"/>
      <c r="AG12" s="676"/>
      <c r="AH12" s="676"/>
      <c r="AI12" s="676"/>
      <c r="AJ12" s="676"/>
      <c r="AK12" s="676"/>
      <c r="AL12" s="645" t="s">
        <v>243</v>
      </c>
      <c r="AM12" s="646"/>
      <c r="AN12" s="646"/>
      <c r="AO12" s="677"/>
      <c r="AP12" s="639" t="s">
        <v>261</v>
      </c>
      <c r="AQ12" s="640"/>
      <c r="AR12" s="640"/>
      <c r="AS12" s="640"/>
      <c r="AT12" s="640"/>
      <c r="AU12" s="640"/>
      <c r="AV12" s="640"/>
      <c r="AW12" s="640"/>
      <c r="AX12" s="640"/>
      <c r="AY12" s="640"/>
      <c r="AZ12" s="640"/>
      <c r="BA12" s="640"/>
      <c r="BB12" s="640"/>
      <c r="BC12" s="640"/>
      <c r="BD12" s="640"/>
      <c r="BE12" s="640"/>
      <c r="BF12" s="641"/>
      <c r="BG12" s="642">
        <v>471367</v>
      </c>
      <c r="BH12" s="643"/>
      <c r="BI12" s="643"/>
      <c r="BJ12" s="643"/>
      <c r="BK12" s="643"/>
      <c r="BL12" s="643"/>
      <c r="BM12" s="643"/>
      <c r="BN12" s="644"/>
      <c r="BO12" s="675">
        <v>49.1</v>
      </c>
      <c r="BP12" s="675"/>
      <c r="BQ12" s="675"/>
      <c r="BR12" s="675"/>
      <c r="BS12" s="648" t="s">
        <v>243</v>
      </c>
      <c r="BT12" s="643"/>
      <c r="BU12" s="643"/>
      <c r="BV12" s="643"/>
      <c r="BW12" s="643"/>
      <c r="BX12" s="643"/>
      <c r="BY12" s="643"/>
      <c r="BZ12" s="643"/>
      <c r="CA12" s="643"/>
      <c r="CB12" s="689"/>
      <c r="CD12" s="681" t="s">
        <v>262</v>
      </c>
      <c r="CE12" s="682"/>
      <c r="CF12" s="682"/>
      <c r="CG12" s="682"/>
      <c r="CH12" s="682"/>
      <c r="CI12" s="682"/>
      <c r="CJ12" s="682"/>
      <c r="CK12" s="682"/>
      <c r="CL12" s="682"/>
      <c r="CM12" s="682"/>
      <c r="CN12" s="682"/>
      <c r="CO12" s="682"/>
      <c r="CP12" s="682"/>
      <c r="CQ12" s="683"/>
      <c r="CR12" s="642">
        <v>407472</v>
      </c>
      <c r="CS12" s="643"/>
      <c r="CT12" s="643"/>
      <c r="CU12" s="643"/>
      <c r="CV12" s="643"/>
      <c r="CW12" s="643"/>
      <c r="CX12" s="643"/>
      <c r="CY12" s="644"/>
      <c r="CZ12" s="675">
        <v>4.2</v>
      </c>
      <c r="DA12" s="675"/>
      <c r="DB12" s="675"/>
      <c r="DC12" s="675"/>
      <c r="DD12" s="648">
        <v>31809</v>
      </c>
      <c r="DE12" s="643"/>
      <c r="DF12" s="643"/>
      <c r="DG12" s="643"/>
      <c r="DH12" s="643"/>
      <c r="DI12" s="643"/>
      <c r="DJ12" s="643"/>
      <c r="DK12" s="643"/>
      <c r="DL12" s="643"/>
      <c r="DM12" s="643"/>
      <c r="DN12" s="643"/>
      <c r="DO12" s="643"/>
      <c r="DP12" s="644"/>
      <c r="DQ12" s="648">
        <v>176528</v>
      </c>
      <c r="DR12" s="643"/>
      <c r="DS12" s="643"/>
      <c r="DT12" s="643"/>
      <c r="DU12" s="643"/>
      <c r="DV12" s="643"/>
      <c r="DW12" s="643"/>
      <c r="DX12" s="643"/>
      <c r="DY12" s="643"/>
      <c r="DZ12" s="643"/>
      <c r="EA12" s="643"/>
      <c r="EB12" s="643"/>
      <c r="EC12" s="689"/>
    </row>
    <row r="13" spans="2:143" ht="11.25" customHeight="1" x14ac:dyDescent="0.15">
      <c r="B13" s="639" t="s">
        <v>263</v>
      </c>
      <c r="C13" s="640"/>
      <c r="D13" s="640"/>
      <c r="E13" s="640"/>
      <c r="F13" s="640"/>
      <c r="G13" s="640"/>
      <c r="H13" s="640"/>
      <c r="I13" s="640"/>
      <c r="J13" s="640"/>
      <c r="K13" s="640"/>
      <c r="L13" s="640"/>
      <c r="M13" s="640"/>
      <c r="N13" s="640"/>
      <c r="O13" s="640"/>
      <c r="P13" s="640"/>
      <c r="Q13" s="641"/>
      <c r="R13" s="642" t="s">
        <v>252</v>
      </c>
      <c r="S13" s="643"/>
      <c r="T13" s="643"/>
      <c r="U13" s="643"/>
      <c r="V13" s="643"/>
      <c r="W13" s="643"/>
      <c r="X13" s="643"/>
      <c r="Y13" s="644"/>
      <c r="Z13" s="675" t="s">
        <v>150</v>
      </c>
      <c r="AA13" s="675"/>
      <c r="AB13" s="675"/>
      <c r="AC13" s="675"/>
      <c r="AD13" s="676" t="s">
        <v>243</v>
      </c>
      <c r="AE13" s="676"/>
      <c r="AF13" s="676"/>
      <c r="AG13" s="676"/>
      <c r="AH13" s="676"/>
      <c r="AI13" s="676"/>
      <c r="AJ13" s="676"/>
      <c r="AK13" s="676"/>
      <c r="AL13" s="645" t="s">
        <v>243</v>
      </c>
      <c r="AM13" s="646"/>
      <c r="AN13" s="646"/>
      <c r="AO13" s="677"/>
      <c r="AP13" s="639" t="s">
        <v>264</v>
      </c>
      <c r="AQ13" s="640"/>
      <c r="AR13" s="640"/>
      <c r="AS13" s="640"/>
      <c r="AT13" s="640"/>
      <c r="AU13" s="640"/>
      <c r="AV13" s="640"/>
      <c r="AW13" s="640"/>
      <c r="AX13" s="640"/>
      <c r="AY13" s="640"/>
      <c r="AZ13" s="640"/>
      <c r="BA13" s="640"/>
      <c r="BB13" s="640"/>
      <c r="BC13" s="640"/>
      <c r="BD13" s="640"/>
      <c r="BE13" s="640"/>
      <c r="BF13" s="641"/>
      <c r="BG13" s="642">
        <v>458042</v>
      </c>
      <c r="BH13" s="643"/>
      <c r="BI13" s="643"/>
      <c r="BJ13" s="643"/>
      <c r="BK13" s="643"/>
      <c r="BL13" s="643"/>
      <c r="BM13" s="643"/>
      <c r="BN13" s="644"/>
      <c r="BO13" s="675">
        <v>47.7</v>
      </c>
      <c r="BP13" s="675"/>
      <c r="BQ13" s="675"/>
      <c r="BR13" s="675"/>
      <c r="BS13" s="648" t="s">
        <v>243</v>
      </c>
      <c r="BT13" s="643"/>
      <c r="BU13" s="643"/>
      <c r="BV13" s="643"/>
      <c r="BW13" s="643"/>
      <c r="BX13" s="643"/>
      <c r="BY13" s="643"/>
      <c r="BZ13" s="643"/>
      <c r="CA13" s="643"/>
      <c r="CB13" s="689"/>
      <c r="CD13" s="681" t="s">
        <v>265</v>
      </c>
      <c r="CE13" s="682"/>
      <c r="CF13" s="682"/>
      <c r="CG13" s="682"/>
      <c r="CH13" s="682"/>
      <c r="CI13" s="682"/>
      <c r="CJ13" s="682"/>
      <c r="CK13" s="682"/>
      <c r="CL13" s="682"/>
      <c r="CM13" s="682"/>
      <c r="CN13" s="682"/>
      <c r="CO13" s="682"/>
      <c r="CP13" s="682"/>
      <c r="CQ13" s="683"/>
      <c r="CR13" s="642">
        <v>1142674</v>
      </c>
      <c r="CS13" s="643"/>
      <c r="CT13" s="643"/>
      <c r="CU13" s="643"/>
      <c r="CV13" s="643"/>
      <c r="CW13" s="643"/>
      <c r="CX13" s="643"/>
      <c r="CY13" s="644"/>
      <c r="CZ13" s="675">
        <v>11.8</v>
      </c>
      <c r="DA13" s="675"/>
      <c r="DB13" s="675"/>
      <c r="DC13" s="675"/>
      <c r="DD13" s="648">
        <v>522247</v>
      </c>
      <c r="DE13" s="643"/>
      <c r="DF13" s="643"/>
      <c r="DG13" s="643"/>
      <c r="DH13" s="643"/>
      <c r="DI13" s="643"/>
      <c r="DJ13" s="643"/>
      <c r="DK13" s="643"/>
      <c r="DL13" s="643"/>
      <c r="DM13" s="643"/>
      <c r="DN13" s="643"/>
      <c r="DO13" s="643"/>
      <c r="DP13" s="644"/>
      <c r="DQ13" s="648">
        <v>706846</v>
      </c>
      <c r="DR13" s="643"/>
      <c r="DS13" s="643"/>
      <c r="DT13" s="643"/>
      <c r="DU13" s="643"/>
      <c r="DV13" s="643"/>
      <c r="DW13" s="643"/>
      <c r="DX13" s="643"/>
      <c r="DY13" s="643"/>
      <c r="DZ13" s="643"/>
      <c r="EA13" s="643"/>
      <c r="EB13" s="643"/>
      <c r="EC13" s="689"/>
    </row>
    <row r="14" spans="2:143" ht="11.25" customHeight="1" x14ac:dyDescent="0.15">
      <c r="B14" s="639" t="s">
        <v>266</v>
      </c>
      <c r="C14" s="640"/>
      <c r="D14" s="640"/>
      <c r="E14" s="640"/>
      <c r="F14" s="640"/>
      <c r="G14" s="640"/>
      <c r="H14" s="640"/>
      <c r="I14" s="640"/>
      <c r="J14" s="640"/>
      <c r="K14" s="640"/>
      <c r="L14" s="640"/>
      <c r="M14" s="640"/>
      <c r="N14" s="640"/>
      <c r="O14" s="640"/>
      <c r="P14" s="640"/>
      <c r="Q14" s="641"/>
      <c r="R14" s="642" t="s">
        <v>243</v>
      </c>
      <c r="S14" s="643"/>
      <c r="T14" s="643"/>
      <c r="U14" s="643"/>
      <c r="V14" s="643"/>
      <c r="W14" s="643"/>
      <c r="X14" s="643"/>
      <c r="Y14" s="644"/>
      <c r="Z14" s="675" t="s">
        <v>252</v>
      </c>
      <c r="AA14" s="675"/>
      <c r="AB14" s="675"/>
      <c r="AC14" s="675"/>
      <c r="AD14" s="676" t="s">
        <v>252</v>
      </c>
      <c r="AE14" s="676"/>
      <c r="AF14" s="676"/>
      <c r="AG14" s="676"/>
      <c r="AH14" s="676"/>
      <c r="AI14" s="676"/>
      <c r="AJ14" s="676"/>
      <c r="AK14" s="676"/>
      <c r="AL14" s="645" t="s">
        <v>252</v>
      </c>
      <c r="AM14" s="646"/>
      <c r="AN14" s="646"/>
      <c r="AO14" s="677"/>
      <c r="AP14" s="639" t="s">
        <v>267</v>
      </c>
      <c r="AQ14" s="640"/>
      <c r="AR14" s="640"/>
      <c r="AS14" s="640"/>
      <c r="AT14" s="640"/>
      <c r="AU14" s="640"/>
      <c r="AV14" s="640"/>
      <c r="AW14" s="640"/>
      <c r="AX14" s="640"/>
      <c r="AY14" s="640"/>
      <c r="AZ14" s="640"/>
      <c r="BA14" s="640"/>
      <c r="BB14" s="640"/>
      <c r="BC14" s="640"/>
      <c r="BD14" s="640"/>
      <c r="BE14" s="640"/>
      <c r="BF14" s="641"/>
      <c r="BG14" s="642">
        <v>20477</v>
      </c>
      <c r="BH14" s="643"/>
      <c r="BI14" s="643"/>
      <c r="BJ14" s="643"/>
      <c r="BK14" s="643"/>
      <c r="BL14" s="643"/>
      <c r="BM14" s="643"/>
      <c r="BN14" s="644"/>
      <c r="BO14" s="675">
        <v>2.1</v>
      </c>
      <c r="BP14" s="675"/>
      <c r="BQ14" s="675"/>
      <c r="BR14" s="675"/>
      <c r="BS14" s="648" t="s">
        <v>243</v>
      </c>
      <c r="BT14" s="643"/>
      <c r="BU14" s="643"/>
      <c r="BV14" s="643"/>
      <c r="BW14" s="643"/>
      <c r="BX14" s="643"/>
      <c r="BY14" s="643"/>
      <c r="BZ14" s="643"/>
      <c r="CA14" s="643"/>
      <c r="CB14" s="689"/>
      <c r="CD14" s="681" t="s">
        <v>268</v>
      </c>
      <c r="CE14" s="682"/>
      <c r="CF14" s="682"/>
      <c r="CG14" s="682"/>
      <c r="CH14" s="682"/>
      <c r="CI14" s="682"/>
      <c r="CJ14" s="682"/>
      <c r="CK14" s="682"/>
      <c r="CL14" s="682"/>
      <c r="CM14" s="682"/>
      <c r="CN14" s="682"/>
      <c r="CO14" s="682"/>
      <c r="CP14" s="682"/>
      <c r="CQ14" s="683"/>
      <c r="CR14" s="642">
        <v>359071</v>
      </c>
      <c r="CS14" s="643"/>
      <c r="CT14" s="643"/>
      <c r="CU14" s="643"/>
      <c r="CV14" s="643"/>
      <c r="CW14" s="643"/>
      <c r="CX14" s="643"/>
      <c r="CY14" s="644"/>
      <c r="CZ14" s="675">
        <v>3.7</v>
      </c>
      <c r="DA14" s="675"/>
      <c r="DB14" s="675"/>
      <c r="DC14" s="675"/>
      <c r="DD14" s="648">
        <v>48657</v>
      </c>
      <c r="DE14" s="643"/>
      <c r="DF14" s="643"/>
      <c r="DG14" s="643"/>
      <c r="DH14" s="643"/>
      <c r="DI14" s="643"/>
      <c r="DJ14" s="643"/>
      <c r="DK14" s="643"/>
      <c r="DL14" s="643"/>
      <c r="DM14" s="643"/>
      <c r="DN14" s="643"/>
      <c r="DO14" s="643"/>
      <c r="DP14" s="644"/>
      <c r="DQ14" s="648">
        <v>278071</v>
      </c>
      <c r="DR14" s="643"/>
      <c r="DS14" s="643"/>
      <c r="DT14" s="643"/>
      <c r="DU14" s="643"/>
      <c r="DV14" s="643"/>
      <c r="DW14" s="643"/>
      <c r="DX14" s="643"/>
      <c r="DY14" s="643"/>
      <c r="DZ14" s="643"/>
      <c r="EA14" s="643"/>
      <c r="EB14" s="643"/>
      <c r="EC14" s="689"/>
    </row>
    <row r="15" spans="2:143" ht="11.25" customHeight="1" x14ac:dyDescent="0.15">
      <c r="B15" s="639" t="s">
        <v>269</v>
      </c>
      <c r="C15" s="640"/>
      <c r="D15" s="640"/>
      <c r="E15" s="640"/>
      <c r="F15" s="640"/>
      <c r="G15" s="640"/>
      <c r="H15" s="640"/>
      <c r="I15" s="640"/>
      <c r="J15" s="640"/>
      <c r="K15" s="640"/>
      <c r="L15" s="640"/>
      <c r="M15" s="640"/>
      <c r="N15" s="640"/>
      <c r="O15" s="640"/>
      <c r="P15" s="640"/>
      <c r="Q15" s="641"/>
      <c r="R15" s="642" t="s">
        <v>243</v>
      </c>
      <c r="S15" s="643"/>
      <c r="T15" s="643"/>
      <c r="U15" s="643"/>
      <c r="V15" s="643"/>
      <c r="W15" s="643"/>
      <c r="X15" s="643"/>
      <c r="Y15" s="644"/>
      <c r="Z15" s="675" t="s">
        <v>243</v>
      </c>
      <c r="AA15" s="675"/>
      <c r="AB15" s="675"/>
      <c r="AC15" s="675"/>
      <c r="AD15" s="676" t="s">
        <v>243</v>
      </c>
      <c r="AE15" s="676"/>
      <c r="AF15" s="676"/>
      <c r="AG15" s="676"/>
      <c r="AH15" s="676"/>
      <c r="AI15" s="676"/>
      <c r="AJ15" s="676"/>
      <c r="AK15" s="676"/>
      <c r="AL15" s="645" t="s">
        <v>243</v>
      </c>
      <c r="AM15" s="646"/>
      <c r="AN15" s="646"/>
      <c r="AO15" s="677"/>
      <c r="AP15" s="639" t="s">
        <v>270</v>
      </c>
      <c r="AQ15" s="640"/>
      <c r="AR15" s="640"/>
      <c r="AS15" s="640"/>
      <c r="AT15" s="640"/>
      <c r="AU15" s="640"/>
      <c r="AV15" s="640"/>
      <c r="AW15" s="640"/>
      <c r="AX15" s="640"/>
      <c r="AY15" s="640"/>
      <c r="AZ15" s="640"/>
      <c r="BA15" s="640"/>
      <c r="BB15" s="640"/>
      <c r="BC15" s="640"/>
      <c r="BD15" s="640"/>
      <c r="BE15" s="640"/>
      <c r="BF15" s="641"/>
      <c r="BG15" s="642">
        <v>61473</v>
      </c>
      <c r="BH15" s="643"/>
      <c r="BI15" s="643"/>
      <c r="BJ15" s="643"/>
      <c r="BK15" s="643"/>
      <c r="BL15" s="643"/>
      <c r="BM15" s="643"/>
      <c r="BN15" s="644"/>
      <c r="BO15" s="675">
        <v>6.4</v>
      </c>
      <c r="BP15" s="675"/>
      <c r="BQ15" s="675"/>
      <c r="BR15" s="675"/>
      <c r="BS15" s="648" t="s">
        <v>150</v>
      </c>
      <c r="BT15" s="643"/>
      <c r="BU15" s="643"/>
      <c r="BV15" s="643"/>
      <c r="BW15" s="643"/>
      <c r="BX15" s="643"/>
      <c r="BY15" s="643"/>
      <c r="BZ15" s="643"/>
      <c r="CA15" s="643"/>
      <c r="CB15" s="689"/>
      <c r="CD15" s="681" t="s">
        <v>271</v>
      </c>
      <c r="CE15" s="682"/>
      <c r="CF15" s="682"/>
      <c r="CG15" s="682"/>
      <c r="CH15" s="682"/>
      <c r="CI15" s="682"/>
      <c r="CJ15" s="682"/>
      <c r="CK15" s="682"/>
      <c r="CL15" s="682"/>
      <c r="CM15" s="682"/>
      <c r="CN15" s="682"/>
      <c r="CO15" s="682"/>
      <c r="CP15" s="682"/>
      <c r="CQ15" s="683"/>
      <c r="CR15" s="642">
        <v>944475</v>
      </c>
      <c r="CS15" s="643"/>
      <c r="CT15" s="643"/>
      <c r="CU15" s="643"/>
      <c r="CV15" s="643"/>
      <c r="CW15" s="643"/>
      <c r="CX15" s="643"/>
      <c r="CY15" s="644"/>
      <c r="CZ15" s="675">
        <v>9.6999999999999993</v>
      </c>
      <c r="DA15" s="675"/>
      <c r="DB15" s="675"/>
      <c r="DC15" s="675"/>
      <c r="DD15" s="648">
        <v>158597</v>
      </c>
      <c r="DE15" s="643"/>
      <c r="DF15" s="643"/>
      <c r="DG15" s="643"/>
      <c r="DH15" s="643"/>
      <c r="DI15" s="643"/>
      <c r="DJ15" s="643"/>
      <c r="DK15" s="643"/>
      <c r="DL15" s="643"/>
      <c r="DM15" s="643"/>
      <c r="DN15" s="643"/>
      <c r="DO15" s="643"/>
      <c r="DP15" s="644"/>
      <c r="DQ15" s="648">
        <v>673417</v>
      </c>
      <c r="DR15" s="643"/>
      <c r="DS15" s="643"/>
      <c r="DT15" s="643"/>
      <c r="DU15" s="643"/>
      <c r="DV15" s="643"/>
      <c r="DW15" s="643"/>
      <c r="DX15" s="643"/>
      <c r="DY15" s="643"/>
      <c r="DZ15" s="643"/>
      <c r="EA15" s="643"/>
      <c r="EB15" s="643"/>
      <c r="EC15" s="689"/>
    </row>
    <row r="16" spans="2:143" ht="11.25" customHeight="1" x14ac:dyDescent="0.15">
      <c r="B16" s="639" t="s">
        <v>272</v>
      </c>
      <c r="C16" s="640"/>
      <c r="D16" s="640"/>
      <c r="E16" s="640"/>
      <c r="F16" s="640"/>
      <c r="G16" s="640"/>
      <c r="H16" s="640"/>
      <c r="I16" s="640"/>
      <c r="J16" s="640"/>
      <c r="K16" s="640"/>
      <c r="L16" s="640"/>
      <c r="M16" s="640"/>
      <c r="N16" s="640"/>
      <c r="O16" s="640"/>
      <c r="P16" s="640"/>
      <c r="Q16" s="641"/>
      <c r="R16" s="642">
        <v>9688</v>
      </c>
      <c r="S16" s="643"/>
      <c r="T16" s="643"/>
      <c r="U16" s="643"/>
      <c r="V16" s="643"/>
      <c r="W16" s="643"/>
      <c r="X16" s="643"/>
      <c r="Y16" s="644"/>
      <c r="Z16" s="675">
        <v>0.1</v>
      </c>
      <c r="AA16" s="675"/>
      <c r="AB16" s="675"/>
      <c r="AC16" s="675"/>
      <c r="AD16" s="676">
        <v>9688</v>
      </c>
      <c r="AE16" s="676"/>
      <c r="AF16" s="676"/>
      <c r="AG16" s="676"/>
      <c r="AH16" s="676"/>
      <c r="AI16" s="676"/>
      <c r="AJ16" s="676"/>
      <c r="AK16" s="676"/>
      <c r="AL16" s="645">
        <v>0.2</v>
      </c>
      <c r="AM16" s="646"/>
      <c r="AN16" s="646"/>
      <c r="AO16" s="677"/>
      <c r="AP16" s="639" t="s">
        <v>273</v>
      </c>
      <c r="AQ16" s="640"/>
      <c r="AR16" s="640"/>
      <c r="AS16" s="640"/>
      <c r="AT16" s="640"/>
      <c r="AU16" s="640"/>
      <c r="AV16" s="640"/>
      <c r="AW16" s="640"/>
      <c r="AX16" s="640"/>
      <c r="AY16" s="640"/>
      <c r="AZ16" s="640"/>
      <c r="BA16" s="640"/>
      <c r="BB16" s="640"/>
      <c r="BC16" s="640"/>
      <c r="BD16" s="640"/>
      <c r="BE16" s="640"/>
      <c r="BF16" s="641"/>
      <c r="BG16" s="642" t="s">
        <v>252</v>
      </c>
      <c r="BH16" s="643"/>
      <c r="BI16" s="643"/>
      <c r="BJ16" s="643"/>
      <c r="BK16" s="643"/>
      <c r="BL16" s="643"/>
      <c r="BM16" s="643"/>
      <c r="BN16" s="644"/>
      <c r="BO16" s="675" t="s">
        <v>243</v>
      </c>
      <c r="BP16" s="675"/>
      <c r="BQ16" s="675"/>
      <c r="BR16" s="675"/>
      <c r="BS16" s="648" t="s">
        <v>252</v>
      </c>
      <c r="BT16" s="643"/>
      <c r="BU16" s="643"/>
      <c r="BV16" s="643"/>
      <c r="BW16" s="643"/>
      <c r="BX16" s="643"/>
      <c r="BY16" s="643"/>
      <c r="BZ16" s="643"/>
      <c r="CA16" s="643"/>
      <c r="CB16" s="689"/>
      <c r="CD16" s="681" t="s">
        <v>274</v>
      </c>
      <c r="CE16" s="682"/>
      <c r="CF16" s="682"/>
      <c r="CG16" s="682"/>
      <c r="CH16" s="682"/>
      <c r="CI16" s="682"/>
      <c r="CJ16" s="682"/>
      <c r="CK16" s="682"/>
      <c r="CL16" s="682"/>
      <c r="CM16" s="682"/>
      <c r="CN16" s="682"/>
      <c r="CO16" s="682"/>
      <c r="CP16" s="682"/>
      <c r="CQ16" s="683"/>
      <c r="CR16" s="642">
        <v>5</v>
      </c>
      <c r="CS16" s="643"/>
      <c r="CT16" s="643"/>
      <c r="CU16" s="643"/>
      <c r="CV16" s="643"/>
      <c r="CW16" s="643"/>
      <c r="CX16" s="643"/>
      <c r="CY16" s="644"/>
      <c r="CZ16" s="675">
        <v>0</v>
      </c>
      <c r="DA16" s="675"/>
      <c r="DB16" s="675"/>
      <c r="DC16" s="675"/>
      <c r="DD16" s="648" t="s">
        <v>252</v>
      </c>
      <c r="DE16" s="643"/>
      <c r="DF16" s="643"/>
      <c r="DG16" s="643"/>
      <c r="DH16" s="643"/>
      <c r="DI16" s="643"/>
      <c r="DJ16" s="643"/>
      <c r="DK16" s="643"/>
      <c r="DL16" s="643"/>
      <c r="DM16" s="643"/>
      <c r="DN16" s="643"/>
      <c r="DO16" s="643"/>
      <c r="DP16" s="644"/>
      <c r="DQ16" s="648">
        <v>5</v>
      </c>
      <c r="DR16" s="643"/>
      <c r="DS16" s="643"/>
      <c r="DT16" s="643"/>
      <c r="DU16" s="643"/>
      <c r="DV16" s="643"/>
      <c r="DW16" s="643"/>
      <c r="DX16" s="643"/>
      <c r="DY16" s="643"/>
      <c r="DZ16" s="643"/>
      <c r="EA16" s="643"/>
      <c r="EB16" s="643"/>
      <c r="EC16" s="689"/>
    </row>
    <row r="17" spans="2:133" ht="11.25" customHeight="1" x14ac:dyDescent="0.15">
      <c r="B17" s="639" t="s">
        <v>275</v>
      </c>
      <c r="C17" s="640"/>
      <c r="D17" s="640"/>
      <c r="E17" s="640"/>
      <c r="F17" s="640"/>
      <c r="G17" s="640"/>
      <c r="H17" s="640"/>
      <c r="I17" s="640"/>
      <c r="J17" s="640"/>
      <c r="K17" s="640"/>
      <c r="L17" s="640"/>
      <c r="M17" s="640"/>
      <c r="N17" s="640"/>
      <c r="O17" s="640"/>
      <c r="P17" s="640"/>
      <c r="Q17" s="641"/>
      <c r="R17" s="642">
        <v>4133</v>
      </c>
      <c r="S17" s="643"/>
      <c r="T17" s="643"/>
      <c r="U17" s="643"/>
      <c r="V17" s="643"/>
      <c r="W17" s="643"/>
      <c r="X17" s="643"/>
      <c r="Y17" s="644"/>
      <c r="Z17" s="675">
        <v>0</v>
      </c>
      <c r="AA17" s="675"/>
      <c r="AB17" s="675"/>
      <c r="AC17" s="675"/>
      <c r="AD17" s="676">
        <v>4133</v>
      </c>
      <c r="AE17" s="676"/>
      <c r="AF17" s="676"/>
      <c r="AG17" s="676"/>
      <c r="AH17" s="676"/>
      <c r="AI17" s="676"/>
      <c r="AJ17" s="676"/>
      <c r="AK17" s="676"/>
      <c r="AL17" s="645">
        <v>0.1</v>
      </c>
      <c r="AM17" s="646"/>
      <c r="AN17" s="646"/>
      <c r="AO17" s="677"/>
      <c r="AP17" s="639" t="s">
        <v>276</v>
      </c>
      <c r="AQ17" s="640"/>
      <c r="AR17" s="640"/>
      <c r="AS17" s="640"/>
      <c r="AT17" s="640"/>
      <c r="AU17" s="640"/>
      <c r="AV17" s="640"/>
      <c r="AW17" s="640"/>
      <c r="AX17" s="640"/>
      <c r="AY17" s="640"/>
      <c r="AZ17" s="640"/>
      <c r="BA17" s="640"/>
      <c r="BB17" s="640"/>
      <c r="BC17" s="640"/>
      <c r="BD17" s="640"/>
      <c r="BE17" s="640"/>
      <c r="BF17" s="641"/>
      <c r="BG17" s="642" t="s">
        <v>252</v>
      </c>
      <c r="BH17" s="643"/>
      <c r="BI17" s="643"/>
      <c r="BJ17" s="643"/>
      <c r="BK17" s="643"/>
      <c r="BL17" s="643"/>
      <c r="BM17" s="643"/>
      <c r="BN17" s="644"/>
      <c r="BO17" s="675" t="s">
        <v>243</v>
      </c>
      <c r="BP17" s="675"/>
      <c r="BQ17" s="675"/>
      <c r="BR17" s="675"/>
      <c r="BS17" s="648" t="s">
        <v>252</v>
      </c>
      <c r="BT17" s="643"/>
      <c r="BU17" s="643"/>
      <c r="BV17" s="643"/>
      <c r="BW17" s="643"/>
      <c r="BX17" s="643"/>
      <c r="BY17" s="643"/>
      <c r="BZ17" s="643"/>
      <c r="CA17" s="643"/>
      <c r="CB17" s="689"/>
      <c r="CD17" s="681" t="s">
        <v>277</v>
      </c>
      <c r="CE17" s="682"/>
      <c r="CF17" s="682"/>
      <c r="CG17" s="682"/>
      <c r="CH17" s="682"/>
      <c r="CI17" s="682"/>
      <c r="CJ17" s="682"/>
      <c r="CK17" s="682"/>
      <c r="CL17" s="682"/>
      <c r="CM17" s="682"/>
      <c r="CN17" s="682"/>
      <c r="CO17" s="682"/>
      <c r="CP17" s="682"/>
      <c r="CQ17" s="683"/>
      <c r="CR17" s="642">
        <v>1243341</v>
      </c>
      <c r="CS17" s="643"/>
      <c r="CT17" s="643"/>
      <c r="CU17" s="643"/>
      <c r="CV17" s="643"/>
      <c r="CW17" s="643"/>
      <c r="CX17" s="643"/>
      <c r="CY17" s="644"/>
      <c r="CZ17" s="675">
        <v>12.8</v>
      </c>
      <c r="DA17" s="675"/>
      <c r="DB17" s="675"/>
      <c r="DC17" s="675"/>
      <c r="DD17" s="648" t="s">
        <v>243</v>
      </c>
      <c r="DE17" s="643"/>
      <c r="DF17" s="643"/>
      <c r="DG17" s="643"/>
      <c r="DH17" s="643"/>
      <c r="DI17" s="643"/>
      <c r="DJ17" s="643"/>
      <c r="DK17" s="643"/>
      <c r="DL17" s="643"/>
      <c r="DM17" s="643"/>
      <c r="DN17" s="643"/>
      <c r="DO17" s="643"/>
      <c r="DP17" s="644"/>
      <c r="DQ17" s="648">
        <v>1157909</v>
      </c>
      <c r="DR17" s="643"/>
      <c r="DS17" s="643"/>
      <c r="DT17" s="643"/>
      <c r="DU17" s="643"/>
      <c r="DV17" s="643"/>
      <c r="DW17" s="643"/>
      <c r="DX17" s="643"/>
      <c r="DY17" s="643"/>
      <c r="DZ17" s="643"/>
      <c r="EA17" s="643"/>
      <c r="EB17" s="643"/>
      <c r="EC17" s="689"/>
    </row>
    <row r="18" spans="2:133" ht="11.25" customHeight="1" x14ac:dyDescent="0.15">
      <c r="B18" s="639" t="s">
        <v>278</v>
      </c>
      <c r="C18" s="640"/>
      <c r="D18" s="640"/>
      <c r="E18" s="640"/>
      <c r="F18" s="640"/>
      <c r="G18" s="640"/>
      <c r="H18" s="640"/>
      <c r="I18" s="640"/>
      <c r="J18" s="640"/>
      <c r="K18" s="640"/>
      <c r="L18" s="640"/>
      <c r="M18" s="640"/>
      <c r="N18" s="640"/>
      <c r="O18" s="640"/>
      <c r="P18" s="640"/>
      <c r="Q18" s="641"/>
      <c r="R18" s="642">
        <v>6078</v>
      </c>
      <c r="S18" s="643"/>
      <c r="T18" s="643"/>
      <c r="U18" s="643"/>
      <c r="V18" s="643"/>
      <c r="W18" s="643"/>
      <c r="X18" s="643"/>
      <c r="Y18" s="644"/>
      <c r="Z18" s="675">
        <v>0.1</v>
      </c>
      <c r="AA18" s="675"/>
      <c r="AB18" s="675"/>
      <c r="AC18" s="675"/>
      <c r="AD18" s="676">
        <v>6078</v>
      </c>
      <c r="AE18" s="676"/>
      <c r="AF18" s="676"/>
      <c r="AG18" s="676"/>
      <c r="AH18" s="676"/>
      <c r="AI18" s="676"/>
      <c r="AJ18" s="676"/>
      <c r="AK18" s="676"/>
      <c r="AL18" s="645">
        <v>0.1</v>
      </c>
      <c r="AM18" s="646"/>
      <c r="AN18" s="646"/>
      <c r="AO18" s="677"/>
      <c r="AP18" s="639" t="s">
        <v>279</v>
      </c>
      <c r="AQ18" s="640"/>
      <c r="AR18" s="640"/>
      <c r="AS18" s="640"/>
      <c r="AT18" s="640"/>
      <c r="AU18" s="640"/>
      <c r="AV18" s="640"/>
      <c r="AW18" s="640"/>
      <c r="AX18" s="640"/>
      <c r="AY18" s="640"/>
      <c r="AZ18" s="640"/>
      <c r="BA18" s="640"/>
      <c r="BB18" s="640"/>
      <c r="BC18" s="640"/>
      <c r="BD18" s="640"/>
      <c r="BE18" s="640"/>
      <c r="BF18" s="641"/>
      <c r="BG18" s="642" t="s">
        <v>243</v>
      </c>
      <c r="BH18" s="643"/>
      <c r="BI18" s="643"/>
      <c r="BJ18" s="643"/>
      <c r="BK18" s="643"/>
      <c r="BL18" s="643"/>
      <c r="BM18" s="643"/>
      <c r="BN18" s="644"/>
      <c r="BO18" s="675" t="s">
        <v>243</v>
      </c>
      <c r="BP18" s="675"/>
      <c r="BQ18" s="675"/>
      <c r="BR18" s="675"/>
      <c r="BS18" s="648" t="s">
        <v>252</v>
      </c>
      <c r="BT18" s="643"/>
      <c r="BU18" s="643"/>
      <c r="BV18" s="643"/>
      <c r="BW18" s="643"/>
      <c r="BX18" s="643"/>
      <c r="BY18" s="643"/>
      <c r="BZ18" s="643"/>
      <c r="CA18" s="643"/>
      <c r="CB18" s="689"/>
      <c r="CD18" s="681" t="s">
        <v>280</v>
      </c>
      <c r="CE18" s="682"/>
      <c r="CF18" s="682"/>
      <c r="CG18" s="682"/>
      <c r="CH18" s="682"/>
      <c r="CI18" s="682"/>
      <c r="CJ18" s="682"/>
      <c r="CK18" s="682"/>
      <c r="CL18" s="682"/>
      <c r="CM18" s="682"/>
      <c r="CN18" s="682"/>
      <c r="CO18" s="682"/>
      <c r="CP18" s="682"/>
      <c r="CQ18" s="683"/>
      <c r="CR18" s="642" t="s">
        <v>243</v>
      </c>
      <c r="CS18" s="643"/>
      <c r="CT18" s="643"/>
      <c r="CU18" s="643"/>
      <c r="CV18" s="643"/>
      <c r="CW18" s="643"/>
      <c r="CX18" s="643"/>
      <c r="CY18" s="644"/>
      <c r="CZ18" s="675" t="s">
        <v>252</v>
      </c>
      <c r="DA18" s="675"/>
      <c r="DB18" s="675"/>
      <c r="DC18" s="675"/>
      <c r="DD18" s="648" t="s">
        <v>252</v>
      </c>
      <c r="DE18" s="643"/>
      <c r="DF18" s="643"/>
      <c r="DG18" s="643"/>
      <c r="DH18" s="643"/>
      <c r="DI18" s="643"/>
      <c r="DJ18" s="643"/>
      <c r="DK18" s="643"/>
      <c r="DL18" s="643"/>
      <c r="DM18" s="643"/>
      <c r="DN18" s="643"/>
      <c r="DO18" s="643"/>
      <c r="DP18" s="644"/>
      <c r="DQ18" s="648" t="s">
        <v>150</v>
      </c>
      <c r="DR18" s="643"/>
      <c r="DS18" s="643"/>
      <c r="DT18" s="643"/>
      <c r="DU18" s="643"/>
      <c r="DV18" s="643"/>
      <c r="DW18" s="643"/>
      <c r="DX18" s="643"/>
      <c r="DY18" s="643"/>
      <c r="DZ18" s="643"/>
      <c r="EA18" s="643"/>
      <c r="EB18" s="643"/>
      <c r="EC18" s="689"/>
    </row>
    <row r="19" spans="2:133" ht="11.25" customHeight="1" x14ac:dyDescent="0.15">
      <c r="B19" s="639" t="s">
        <v>281</v>
      </c>
      <c r="C19" s="640"/>
      <c r="D19" s="640"/>
      <c r="E19" s="640"/>
      <c r="F19" s="640"/>
      <c r="G19" s="640"/>
      <c r="H19" s="640"/>
      <c r="I19" s="640"/>
      <c r="J19" s="640"/>
      <c r="K19" s="640"/>
      <c r="L19" s="640"/>
      <c r="M19" s="640"/>
      <c r="N19" s="640"/>
      <c r="O19" s="640"/>
      <c r="P19" s="640"/>
      <c r="Q19" s="641"/>
      <c r="R19" s="642">
        <v>1950</v>
      </c>
      <c r="S19" s="643"/>
      <c r="T19" s="643"/>
      <c r="U19" s="643"/>
      <c r="V19" s="643"/>
      <c r="W19" s="643"/>
      <c r="X19" s="643"/>
      <c r="Y19" s="644"/>
      <c r="Z19" s="675">
        <v>0</v>
      </c>
      <c r="AA19" s="675"/>
      <c r="AB19" s="675"/>
      <c r="AC19" s="675"/>
      <c r="AD19" s="676">
        <v>1950</v>
      </c>
      <c r="AE19" s="676"/>
      <c r="AF19" s="676"/>
      <c r="AG19" s="676"/>
      <c r="AH19" s="676"/>
      <c r="AI19" s="676"/>
      <c r="AJ19" s="676"/>
      <c r="AK19" s="676"/>
      <c r="AL19" s="645">
        <v>0</v>
      </c>
      <c r="AM19" s="646"/>
      <c r="AN19" s="646"/>
      <c r="AO19" s="677"/>
      <c r="AP19" s="639" t="s">
        <v>282</v>
      </c>
      <c r="AQ19" s="640"/>
      <c r="AR19" s="640"/>
      <c r="AS19" s="640"/>
      <c r="AT19" s="640"/>
      <c r="AU19" s="640"/>
      <c r="AV19" s="640"/>
      <c r="AW19" s="640"/>
      <c r="AX19" s="640"/>
      <c r="AY19" s="640"/>
      <c r="AZ19" s="640"/>
      <c r="BA19" s="640"/>
      <c r="BB19" s="640"/>
      <c r="BC19" s="640"/>
      <c r="BD19" s="640"/>
      <c r="BE19" s="640"/>
      <c r="BF19" s="641"/>
      <c r="BG19" s="642">
        <v>647</v>
      </c>
      <c r="BH19" s="643"/>
      <c r="BI19" s="643"/>
      <c r="BJ19" s="643"/>
      <c r="BK19" s="643"/>
      <c r="BL19" s="643"/>
      <c r="BM19" s="643"/>
      <c r="BN19" s="644"/>
      <c r="BO19" s="675">
        <v>0.1</v>
      </c>
      <c r="BP19" s="675"/>
      <c r="BQ19" s="675"/>
      <c r="BR19" s="675"/>
      <c r="BS19" s="648" t="s">
        <v>243</v>
      </c>
      <c r="BT19" s="643"/>
      <c r="BU19" s="643"/>
      <c r="BV19" s="643"/>
      <c r="BW19" s="643"/>
      <c r="BX19" s="643"/>
      <c r="BY19" s="643"/>
      <c r="BZ19" s="643"/>
      <c r="CA19" s="643"/>
      <c r="CB19" s="689"/>
      <c r="CD19" s="681" t="s">
        <v>283</v>
      </c>
      <c r="CE19" s="682"/>
      <c r="CF19" s="682"/>
      <c r="CG19" s="682"/>
      <c r="CH19" s="682"/>
      <c r="CI19" s="682"/>
      <c r="CJ19" s="682"/>
      <c r="CK19" s="682"/>
      <c r="CL19" s="682"/>
      <c r="CM19" s="682"/>
      <c r="CN19" s="682"/>
      <c r="CO19" s="682"/>
      <c r="CP19" s="682"/>
      <c r="CQ19" s="683"/>
      <c r="CR19" s="642" t="s">
        <v>243</v>
      </c>
      <c r="CS19" s="643"/>
      <c r="CT19" s="643"/>
      <c r="CU19" s="643"/>
      <c r="CV19" s="643"/>
      <c r="CW19" s="643"/>
      <c r="CX19" s="643"/>
      <c r="CY19" s="644"/>
      <c r="CZ19" s="675" t="s">
        <v>252</v>
      </c>
      <c r="DA19" s="675"/>
      <c r="DB19" s="675"/>
      <c r="DC19" s="675"/>
      <c r="DD19" s="648" t="s">
        <v>252</v>
      </c>
      <c r="DE19" s="643"/>
      <c r="DF19" s="643"/>
      <c r="DG19" s="643"/>
      <c r="DH19" s="643"/>
      <c r="DI19" s="643"/>
      <c r="DJ19" s="643"/>
      <c r="DK19" s="643"/>
      <c r="DL19" s="643"/>
      <c r="DM19" s="643"/>
      <c r="DN19" s="643"/>
      <c r="DO19" s="643"/>
      <c r="DP19" s="644"/>
      <c r="DQ19" s="648" t="s">
        <v>252</v>
      </c>
      <c r="DR19" s="643"/>
      <c r="DS19" s="643"/>
      <c r="DT19" s="643"/>
      <c r="DU19" s="643"/>
      <c r="DV19" s="643"/>
      <c r="DW19" s="643"/>
      <c r="DX19" s="643"/>
      <c r="DY19" s="643"/>
      <c r="DZ19" s="643"/>
      <c r="EA19" s="643"/>
      <c r="EB19" s="643"/>
      <c r="EC19" s="689"/>
    </row>
    <row r="20" spans="2:133" ht="11.25" customHeight="1" x14ac:dyDescent="0.15">
      <c r="B20" s="639" t="s">
        <v>284</v>
      </c>
      <c r="C20" s="640"/>
      <c r="D20" s="640"/>
      <c r="E20" s="640"/>
      <c r="F20" s="640"/>
      <c r="G20" s="640"/>
      <c r="H20" s="640"/>
      <c r="I20" s="640"/>
      <c r="J20" s="640"/>
      <c r="K20" s="640"/>
      <c r="L20" s="640"/>
      <c r="M20" s="640"/>
      <c r="N20" s="640"/>
      <c r="O20" s="640"/>
      <c r="P20" s="640"/>
      <c r="Q20" s="641"/>
      <c r="R20" s="642">
        <v>3649</v>
      </c>
      <c r="S20" s="643"/>
      <c r="T20" s="643"/>
      <c r="U20" s="643"/>
      <c r="V20" s="643"/>
      <c r="W20" s="643"/>
      <c r="X20" s="643"/>
      <c r="Y20" s="644"/>
      <c r="Z20" s="675">
        <v>0</v>
      </c>
      <c r="AA20" s="675"/>
      <c r="AB20" s="675"/>
      <c r="AC20" s="675"/>
      <c r="AD20" s="676">
        <v>3649</v>
      </c>
      <c r="AE20" s="676"/>
      <c r="AF20" s="676"/>
      <c r="AG20" s="676"/>
      <c r="AH20" s="676"/>
      <c r="AI20" s="676"/>
      <c r="AJ20" s="676"/>
      <c r="AK20" s="676"/>
      <c r="AL20" s="645">
        <v>0.1</v>
      </c>
      <c r="AM20" s="646"/>
      <c r="AN20" s="646"/>
      <c r="AO20" s="677"/>
      <c r="AP20" s="639" t="s">
        <v>285</v>
      </c>
      <c r="AQ20" s="640"/>
      <c r="AR20" s="640"/>
      <c r="AS20" s="640"/>
      <c r="AT20" s="640"/>
      <c r="AU20" s="640"/>
      <c r="AV20" s="640"/>
      <c r="AW20" s="640"/>
      <c r="AX20" s="640"/>
      <c r="AY20" s="640"/>
      <c r="AZ20" s="640"/>
      <c r="BA20" s="640"/>
      <c r="BB20" s="640"/>
      <c r="BC20" s="640"/>
      <c r="BD20" s="640"/>
      <c r="BE20" s="640"/>
      <c r="BF20" s="641"/>
      <c r="BG20" s="642">
        <v>647</v>
      </c>
      <c r="BH20" s="643"/>
      <c r="BI20" s="643"/>
      <c r="BJ20" s="643"/>
      <c r="BK20" s="643"/>
      <c r="BL20" s="643"/>
      <c r="BM20" s="643"/>
      <c r="BN20" s="644"/>
      <c r="BO20" s="675">
        <v>0.1</v>
      </c>
      <c r="BP20" s="675"/>
      <c r="BQ20" s="675"/>
      <c r="BR20" s="675"/>
      <c r="BS20" s="648" t="s">
        <v>243</v>
      </c>
      <c r="BT20" s="643"/>
      <c r="BU20" s="643"/>
      <c r="BV20" s="643"/>
      <c r="BW20" s="643"/>
      <c r="BX20" s="643"/>
      <c r="BY20" s="643"/>
      <c r="BZ20" s="643"/>
      <c r="CA20" s="643"/>
      <c r="CB20" s="689"/>
      <c r="CD20" s="681" t="s">
        <v>286</v>
      </c>
      <c r="CE20" s="682"/>
      <c r="CF20" s="682"/>
      <c r="CG20" s="682"/>
      <c r="CH20" s="682"/>
      <c r="CI20" s="682"/>
      <c r="CJ20" s="682"/>
      <c r="CK20" s="682"/>
      <c r="CL20" s="682"/>
      <c r="CM20" s="682"/>
      <c r="CN20" s="682"/>
      <c r="CO20" s="682"/>
      <c r="CP20" s="682"/>
      <c r="CQ20" s="683"/>
      <c r="CR20" s="642">
        <v>9702238</v>
      </c>
      <c r="CS20" s="643"/>
      <c r="CT20" s="643"/>
      <c r="CU20" s="643"/>
      <c r="CV20" s="643"/>
      <c r="CW20" s="643"/>
      <c r="CX20" s="643"/>
      <c r="CY20" s="644"/>
      <c r="CZ20" s="675">
        <v>100</v>
      </c>
      <c r="DA20" s="675"/>
      <c r="DB20" s="675"/>
      <c r="DC20" s="675"/>
      <c r="DD20" s="648">
        <v>1492273</v>
      </c>
      <c r="DE20" s="643"/>
      <c r="DF20" s="643"/>
      <c r="DG20" s="643"/>
      <c r="DH20" s="643"/>
      <c r="DI20" s="643"/>
      <c r="DJ20" s="643"/>
      <c r="DK20" s="643"/>
      <c r="DL20" s="643"/>
      <c r="DM20" s="643"/>
      <c r="DN20" s="643"/>
      <c r="DO20" s="643"/>
      <c r="DP20" s="644"/>
      <c r="DQ20" s="648">
        <v>6300189</v>
      </c>
      <c r="DR20" s="643"/>
      <c r="DS20" s="643"/>
      <c r="DT20" s="643"/>
      <c r="DU20" s="643"/>
      <c r="DV20" s="643"/>
      <c r="DW20" s="643"/>
      <c r="DX20" s="643"/>
      <c r="DY20" s="643"/>
      <c r="DZ20" s="643"/>
      <c r="EA20" s="643"/>
      <c r="EB20" s="643"/>
      <c r="EC20" s="689"/>
    </row>
    <row r="21" spans="2:133" ht="11.25" customHeight="1" x14ac:dyDescent="0.15">
      <c r="B21" s="639" t="s">
        <v>287</v>
      </c>
      <c r="C21" s="640"/>
      <c r="D21" s="640"/>
      <c r="E21" s="640"/>
      <c r="F21" s="640"/>
      <c r="G21" s="640"/>
      <c r="H21" s="640"/>
      <c r="I21" s="640"/>
      <c r="J21" s="640"/>
      <c r="K21" s="640"/>
      <c r="L21" s="640"/>
      <c r="M21" s="640"/>
      <c r="N21" s="640"/>
      <c r="O21" s="640"/>
      <c r="P21" s="640"/>
      <c r="Q21" s="641"/>
      <c r="R21" s="642">
        <v>479</v>
      </c>
      <c r="S21" s="643"/>
      <c r="T21" s="643"/>
      <c r="U21" s="643"/>
      <c r="V21" s="643"/>
      <c r="W21" s="643"/>
      <c r="X21" s="643"/>
      <c r="Y21" s="644"/>
      <c r="Z21" s="675">
        <v>0</v>
      </c>
      <c r="AA21" s="675"/>
      <c r="AB21" s="675"/>
      <c r="AC21" s="675"/>
      <c r="AD21" s="676">
        <v>479</v>
      </c>
      <c r="AE21" s="676"/>
      <c r="AF21" s="676"/>
      <c r="AG21" s="676"/>
      <c r="AH21" s="676"/>
      <c r="AI21" s="676"/>
      <c r="AJ21" s="676"/>
      <c r="AK21" s="676"/>
      <c r="AL21" s="645">
        <v>0</v>
      </c>
      <c r="AM21" s="646"/>
      <c r="AN21" s="646"/>
      <c r="AO21" s="677"/>
      <c r="AP21" s="737" t="s">
        <v>288</v>
      </c>
      <c r="AQ21" s="744"/>
      <c r="AR21" s="744"/>
      <c r="AS21" s="744"/>
      <c r="AT21" s="744"/>
      <c r="AU21" s="744"/>
      <c r="AV21" s="744"/>
      <c r="AW21" s="744"/>
      <c r="AX21" s="744"/>
      <c r="AY21" s="744"/>
      <c r="AZ21" s="744"/>
      <c r="BA21" s="744"/>
      <c r="BB21" s="744"/>
      <c r="BC21" s="744"/>
      <c r="BD21" s="744"/>
      <c r="BE21" s="744"/>
      <c r="BF21" s="739"/>
      <c r="BG21" s="642">
        <v>647</v>
      </c>
      <c r="BH21" s="643"/>
      <c r="BI21" s="643"/>
      <c r="BJ21" s="643"/>
      <c r="BK21" s="643"/>
      <c r="BL21" s="643"/>
      <c r="BM21" s="643"/>
      <c r="BN21" s="644"/>
      <c r="BO21" s="675">
        <v>0.1</v>
      </c>
      <c r="BP21" s="675"/>
      <c r="BQ21" s="675"/>
      <c r="BR21" s="675"/>
      <c r="BS21" s="648" t="s">
        <v>243</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289</v>
      </c>
      <c r="C22" s="640"/>
      <c r="D22" s="640"/>
      <c r="E22" s="640"/>
      <c r="F22" s="640"/>
      <c r="G22" s="640"/>
      <c r="H22" s="640"/>
      <c r="I22" s="640"/>
      <c r="J22" s="640"/>
      <c r="K22" s="640"/>
      <c r="L22" s="640"/>
      <c r="M22" s="640"/>
      <c r="N22" s="640"/>
      <c r="O22" s="640"/>
      <c r="P22" s="640"/>
      <c r="Q22" s="641"/>
      <c r="R22" s="642">
        <v>4392890</v>
      </c>
      <c r="S22" s="643"/>
      <c r="T22" s="643"/>
      <c r="U22" s="643"/>
      <c r="V22" s="643"/>
      <c r="W22" s="643"/>
      <c r="X22" s="643"/>
      <c r="Y22" s="644"/>
      <c r="Z22" s="675">
        <v>44.7</v>
      </c>
      <c r="AA22" s="675"/>
      <c r="AB22" s="675"/>
      <c r="AC22" s="675"/>
      <c r="AD22" s="676">
        <v>3952212</v>
      </c>
      <c r="AE22" s="676"/>
      <c r="AF22" s="676"/>
      <c r="AG22" s="676"/>
      <c r="AH22" s="676"/>
      <c r="AI22" s="676"/>
      <c r="AJ22" s="676"/>
      <c r="AK22" s="676"/>
      <c r="AL22" s="645">
        <v>73.8</v>
      </c>
      <c r="AM22" s="646"/>
      <c r="AN22" s="646"/>
      <c r="AO22" s="677"/>
      <c r="AP22" s="737" t="s">
        <v>290</v>
      </c>
      <c r="AQ22" s="744"/>
      <c r="AR22" s="744"/>
      <c r="AS22" s="744"/>
      <c r="AT22" s="744"/>
      <c r="AU22" s="744"/>
      <c r="AV22" s="744"/>
      <c r="AW22" s="744"/>
      <c r="AX22" s="744"/>
      <c r="AY22" s="744"/>
      <c r="AZ22" s="744"/>
      <c r="BA22" s="744"/>
      <c r="BB22" s="744"/>
      <c r="BC22" s="744"/>
      <c r="BD22" s="744"/>
      <c r="BE22" s="744"/>
      <c r="BF22" s="739"/>
      <c r="BG22" s="642" t="s">
        <v>243</v>
      </c>
      <c r="BH22" s="643"/>
      <c r="BI22" s="643"/>
      <c r="BJ22" s="643"/>
      <c r="BK22" s="643"/>
      <c r="BL22" s="643"/>
      <c r="BM22" s="643"/>
      <c r="BN22" s="644"/>
      <c r="BO22" s="675" t="s">
        <v>243</v>
      </c>
      <c r="BP22" s="675"/>
      <c r="BQ22" s="675"/>
      <c r="BR22" s="675"/>
      <c r="BS22" s="648" t="s">
        <v>243</v>
      </c>
      <c r="BT22" s="643"/>
      <c r="BU22" s="643"/>
      <c r="BV22" s="643"/>
      <c r="BW22" s="643"/>
      <c r="BX22" s="643"/>
      <c r="BY22" s="643"/>
      <c r="BZ22" s="643"/>
      <c r="CA22" s="643"/>
      <c r="CB22" s="689"/>
      <c r="CD22" s="746" t="s">
        <v>291</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292</v>
      </c>
      <c r="C23" s="640"/>
      <c r="D23" s="640"/>
      <c r="E23" s="640"/>
      <c r="F23" s="640"/>
      <c r="G23" s="640"/>
      <c r="H23" s="640"/>
      <c r="I23" s="640"/>
      <c r="J23" s="640"/>
      <c r="K23" s="640"/>
      <c r="L23" s="640"/>
      <c r="M23" s="640"/>
      <c r="N23" s="640"/>
      <c r="O23" s="640"/>
      <c r="P23" s="640"/>
      <c r="Q23" s="641"/>
      <c r="R23" s="642">
        <v>3952212</v>
      </c>
      <c r="S23" s="643"/>
      <c r="T23" s="643"/>
      <c r="U23" s="643"/>
      <c r="V23" s="643"/>
      <c r="W23" s="643"/>
      <c r="X23" s="643"/>
      <c r="Y23" s="644"/>
      <c r="Z23" s="675">
        <v>40.200000000000003</v>
      </c>
      <c r="AA23" s="675"/>
      <c r="AB23" s="675"/>
      <c r="AC23" s="675"/>
      <c r="AD23" s="676">
        <v>3952212</v>
      </c>
      <c r="AE23" s="676"/>
      <c r="AF23" s="676"/>
      <c r="AG23" s="676"/>
      <c r="AH23" s="676"/>
      <c r="AI23" s="676"/>
      <c r="AJ23" s="676"/>
      <c r="AK23" s="676"/>
      <c r="AL23" s="645">
        <v>73.8</v>
      </c>
      <c r="AM23" s="646"/>
      <c r="AN23" s="646"/>
      <c r="AO23" s="677"/>
      <c r="AP23" s="737" t="s">
        <v>293</v>
      </c>
      <c r="AQ23" s="744"/>
      <c r="AR23" s="744"/>
      <c r="AS23" s="744"/>
      <c r="AT23" s="744"/>
      <c r="AU23" s="744"/>
      <c r="AV23" s="744"/>
      <c r="AW23" s="744"/>
      <c r="AX23" s="744"/>
      <c r="AY23" s="744"/>
      <c r="AZ23" s="744"/>
      <c r="BA23" s="744"/>
      <c r="BB23" s="744"/>
      <c r="BC23" s="744"/>
      <c r="BD23" s="744"/>
      <c r="BE23" s="744"/>
      <c r="BF23" s="739"/>
      <c r="BG23" s="642" t="s">
        <v>243</v>
      </c>
      <c r="BH23" s="643"/>
      <c r="BI23" s="643"/>
      <c r="BJ23" s="643"/>
      <c r="BK23" s="643"/>
      <c r="BL23" s="643"/>
      <c r="BM23" s="643"/>
      <c r="BN23" s="644"/>
      <c r="BO23" s="675" t="s">
        <v>243</v>
      </c>
      <c r="BP23" s="675"/>
      <c r="BQ23" s="675"/>
      <c r="BR23" s="675"/>
      <c r="BS23" s="648" t="s">
        <v>252</v>
      </c>
      <c r="BT23" s="643"/>
      <c r="BU23" s="643"/>
      <c r="BV23" s="643"/>
      <c r="BW23" s="643"/>
      <c r="BX23" s="643"/>
      <c r="BY23" s="643"/>
      <c r="BZ23" s="643"/>
      <c r="CA23" s="643"/>
      <c r="CB23" s="689"/>
      <c r="CD23" s="746" t="s">
        <v>231</v>
      </c>
      <c r="CE23" s="747"/>
      <c r="CF23" s="747"/>
      <c r="CG23" s="747"/>
      <c r="CH23" s="747"/>
      <c r="CI23" s="747"/>
      <c r="CJ23" s="747"/>
      <c r="CK23" s="747"/>
      <c r="CL23" s="747"/>
      <c r="CM23" s="747"/>
      <c r="CN23" s="747"/>
      <c r="CO23" s="747"/>
      <c r="CP23" s="747"/>
      <c r="CQ23" s="748"/>
      <c r="CR23" s="746" t="s">
        <v>294</v>
      </c>
      <c r="CS23" s="747"/>
      <c r="CT23" s="747"/>
      <c r="CU23" s="747"/>
      <c r="CV23" s="747"/>
      <c r="CW23" s="747"/>
      <c r="CX23" s="747"/>
      <c r="CY23" s="748"/>
      <c r="CZ23" s="746" t="s">
        <v>295</v>
      </c>
      <c r="DA23" s="747"/>
      <c r="DB23" s="747"/>
      <c r="DC23" s="748"/>
      <c r="DD23" s="746" t="s">
        <v>296</v>
      </c>
      <c r="DE23" s="747"/>
      <c r="DF23" s="747"/>
      <c r="DG23" s="747"/>
      <c r="DH23" s="747"/>
      <c r="DI23" s="747"/>
      <c r="DJ23" s="747"/>
      <c r="DK23" s="748"/>
      <c r="DL23" s="755" t="s">
        <v>297</v>
      </c>
      <c r="DM23" s="756"/>
      <c r="DN23" s="756"/>
      <c r="DO23" s="756"/>
      <c r="DP23" s="756"/>
      <c r="DQ23" s="756"/>
      <c r="DR23" s="756"/>
      <c r="DS23" s="756"/>
      <c r="DT23" s="756"/>
      <c r="DU23" s="756"/>
      <c r="DV23" s="757"/>
      <c r="DW23" s="746" t="s">
        <v>298</v>
      </c>
      <c r="DX23" s="747"/>
      <c r="DY23" s="747"/>
      <c r="DZ23" s="747"/>
      <c r="EA23" s="747"/>
      <c r="EB23" s="747"/>
      <c r="EC23" s="748"/>
    </row>
    <row r="24" spans="2:133" ht="11.25" customHeight="1" x14ac:dyDescent="0.15">
      <c r="B24" s="639" t="s">
        <v>299</v>
      </c>
      <c r="C24" s="640"/>
      <c r="D24" s="640"/>
      <c r="E24" s="640"/>
      <c r="F24" s="640"/>
      <c r="G24" s="640"/>
      <c r="H24" s="640"/>
      <c r="I24" s="640"/>
      <c r="J24" s="640"/>
      <c r="K24" s="640"/>
      <c r="L24" s="640"/>
      <c r="M24" s="640"/>
      <c r="N24" s="640"/>
      <c r="O24" s="640"/>
      <c r="P24" s="640"/>
      <c r="Q24" s="641"/>
      <c r="R24" s="642">
        <v>440678</v>
      </c>
      <c r="S24" s="643"/>
      <c r="T24" s="643"/>
      <c r="U24" s="643"/>
      <c r="V24" s="643"/>
      <c r="W24" s="643"/>
      <c r="X24" s="643"/>
      <c r="Y24" s="644"/>
      <c r="Z24" s="675">
        <v>4.5</v>
      </c>
      <c r="AA24" s="675"/>
      <c r="AB24" s="675"/>
      <c r="AC24" s="675"/>
      <c r="AD24" s="676" t="s">
        <v>243</v>
      </c>
      <c r="AE24" s="676"/>
      <c r="AF24" s="676"/>
      <c r="AG24" s="676"/>
      <c r="AH24" s="676"/>
      <c r="AI24" s="676"/>
      <c r="AJ24" s="676"/>
      <c r="AK24" s="676"/>
      <c r="AL24" s="645" t="s">
        <v>243</v>
      </c>
      <c r="AM24" s="646"/>
      <c r="AN24" s="646"/>
      <c r="AO24" s="677"/>
      <c r="AP24" s="737" t="s">
        <v>300</v>
      </c>
      <c r="AQ24" s="744"/>
      <c r="AR24" s="744"/>
      <c r="AS24" s="744"/>
      <c r="AT24" s="744"/>
      <c r="AU24" s="744"/>
      <c r="AV24" s="744"/>
      <c r="AW24" s="744"/>
      <c r="AX24" s="744"/>
      <c r="AY24" s="744"/>
      <c r="AZ24" s="744"/>
      <c r="BA24" s="744"/>
      <c r="BB24" s="744"/>
      <c r="BC24" s="744"/>
      <c r="BD24" s="744"/>
      <c r="BE24" s="744"/>
      <c r="BF24" s="739"/>
      <c r="BG24" s="642" t="s">
        <v>243</v>
      </c>
      <c r="BH24" s="643"/>
      <c r="BI24" s="643"/>
      <c r="BJ24" s="643"/>
      <c r="BK24" s="643"/>
      <c r="BL24" s="643"/>
      <c r="BM24" s="643"/>
      <c r="BN24" s="644"/>
      <c r="BO24" s="675" t="s">
        <v>150</v>
      </c>
      <c r="BP24" s="675"/>
      <c r="BQ24" s="675"/>
      <c r="BR24" s="675"/>
      <c r="BS24" s="648" t="s">
        <v>243</v>
      </c>
      <c r="BT24" s="643"/>
      <c r="BU24" s="643"/>
      <c r="BV24" s="643"/>
      <c r="BW24" s="643"/>
      <c r="BX24" s="643"/>
      <c r="BY24" s="643"/>
      <c r="BZ24" s="643"/>
      <c r="CA24" s="643"/>
      <c r="CB24" s="689"/>
      <c r="CD24" s="700" t="s">
        <v>301</v>
      </c>
      <c r="CE24" s="701"/>
      <c r="CF24" s="701"/>
      <c r="CG24" s="701"/>
      <c r="CH24" s="701"/>
      <c r="CI24" s="701"/>
      <c r="CJ24" s="701"/>
      <c r="CK24" s="701"/>
      <c r="CL24" s="701"/>
      <c r="CM24" s="701"/>
      <c r="CN24" s="701"/>
      <c r="CO24" s="701"/>
      <c r="CP24" s="701"/>
      <c r="CQ24" s="702"/>
      <c r="CR24" s="697">
        <v>3364905</v>
      </c>
      <c r="CS24" s="698"/>
      <c r="CT24" s="698"/>
      <c r="CU24" s="698"/>
      <c r="CV24" s="698"/>
      <c r="CW24" s="698"/>
      <c r="CX24" s="698"/>
      <c r="CY24" s="741"/>
      <c r="CZ24" s="742">
        <v>34.700000000000003</v>
      </c>
      <c r="DA24" s="715"/>
      <c r="DB24" s="715"/>
      <c r="DC24" s="745"/>
      <c r="DD24" s="740">
        <v>2848215</v>
      </c>
      <c r="DE24" s="698"/>
      <c r="DF24" s="698"/>
      <c r="DG24" s="698"/>
      <c r="DH24" s="698"/>
      <c r="DI24" s="698"/>
      <c r="DJ24" s="698"/>
      <c r="DK24" s="741"/>
      <c r="DL24" s="740">
        <v>2827339</v>
      </c>
      <c r="DM24" s="698"/>
      <c r="DN24" s="698"/>
      <c r="DO24" s="698"/>
      <c r="DP24" s="698"/>
      <c r="DQ24" s="698"/>
      <c r="DR24" s="698"/>
      <c r="DS24" s="698"/>
      <c r="DT24" s="698"/>
      <c r="DU24" s="698"/>
      <c r="DV24" s="741"/>
      <c r="DW24" s="742">
        <v>51.4</v>
      </c>
      <c r="DX24" s="715"/>
      <c r="DY24" s="715"/>
      <c r="DZ24" s="715"/>
      <c r="EA24" s="715"/>
      <c r="EB24" s="715"/>
      <c r="EC24" s="743"/>
    </row>
    <row r="25" spans="2:133" ht="11.25" customHeight="1" x14ac:dyDescent="0.15">
      <c r="B25" s="639" t="s">
        <v>302</v>
      </c>
      <c r="C25" s="640"/>
      <c r="D25" s="640"/>
      <c r="E25" s="640"/>
      <c r="F25" s="640"/>
      <c r="G25" s="640"/>
      <c r="H25" s="640"/>
      <c r="I25" s="640"/>
      <c r="J25" s="640"/>
      <c r="K25" s="640"/>
      <c r="L25" s="640"/>
      <c r="M25" s="640"/>
      <c r="N25" s="640"/>
      <c r="O25" s="640"/>
      <c r="P25" s="640"/>
      <c r="Q25" s="641"/>
      <c r="R25" s="642" t="s">
        <v>243</v>
      </c>
      <c r="S25" s="643"/>
      <c r="T25" s="643"/>
      <c r="U25" s="643"/>
      <c r="V25" s="643"/>
      <c r="W25" s="643"/>
      <c r="X25" s="643"/>
      <c r="Y25" s="644"/>
      <c r="Z25" s="675" t="s">
        <v>252</v>
      </c>
      <c r="AA25" s="675"/>
      <c r="AB25" s="675"/>
      <c r="AC25" s="675"/>
      <c r="AD25" s="676" t="s">
        <v>252</v>
      </c>
      <c r="AE25" s="676"/>
      <c r="AF25" s="676"/>
      <c r="AG25" s="676"/>
      <c r="AH25" s="676"/>
      <c r="AI25" s="676"/>
      <c r="AJ25" s="676"/>
      <c r="AK25" s="676"/>
      <c r="AL25" s="645" t="s">
        <v>243</v>
      </c>
      <c r="AM25" s="646"/>
      <c r="AN25" s="646"/>
      <c r="AO25" s="677"/>
      <c r="AP25" s="737" t="s">
        <v>303</v>
      </c>
      <c r="AQ25" s="744"/>
      <c r="AR25" s="744"/>
      <c r="AS25" s="744"/>
      <c r="AT25" s="744"/>
      <c r="AU25" s="744"/>
      <c r="AV25" s="744"/>
      <c r="AW25" s="744"/>
      <c r="AX25" s="744"/>
      <c r="AY25" s="744"/>
      <c r="AZ25" s="744"/>
      <c r="BA25" s="744"/>
      <c r="BB25" s="744"/>
      <c r="BC25" s="744"/>
      <c r="BD25" s="744"/>
      <c r="BE25" s="744"/>
      <c r="BF25" s="739"/>
      <c r="BG25" s="642" t="s">
        <v>252</v>
      </c>
      <c r="BH25" s="643"/>
      <c r="BI25" s="643"/>
      <c r="BJ25" s="643"/>
      <c r="BK25" s="643"/>
      <c r="BL25" s="643"/>
      <c r="BM25" s="643"/>
      <c r="BN25" s="644"/>
      <c r="BO25" s="675" t="s">
        <v>243</v>
      </c>
      <c r="BP25" s="675"/>
      <c r="BQ25" s="675"/>
      <c r="BR25" s="675"/>
      <c r="BS25" s="648" t="s">
        <v>252</v>
      </c>
      <c r="BT25" s="643"/>
      <c r="BU25" s="643"/>
      <c r="BV25" s="643"/>
      <c r="BW25" s="643"/>
      <c r="BX25" s="643"/>
      <c r="BY25" s="643"/>
      <c r="BZ25" s="643"/>
      <c r="CA25" s="643"/>
      <c r="CB25" s="689"/>
      <c r="CD25" s="681" t="s">
        <v>304</v>
      </c>
      <c r="CE25" s="682"/>
      <c r="CF25" s="682"/>
      <c r="CG25" s="682"/>
      <c r="CH25" s="682"/>
      <c r="CI25" s="682"/>
      <c r="CJ25" s="682"/>
      <c r="CK25" s="682"/>
      <c r="CL25" s="682"/>
      <c r="CM25" s="682"/>
      <c r="CN25" s="682"/>
      <c r="CO25" s="682"/>
      <c r="CP25" s="682"/>
      <c r="CQ25" s="683"/>
      <c r="CR25" s="642">
        <v>1631260</v>
      </c>
      <c r="CS25" s="661"/>
      <c r="CT25" s="661"/>
      <c r="CU25" s="661"/>
      <c r="CV25" s="661"/>
      <c r="CW25" s="661"/>
      <c r="CX25" s="661"/>
      <c r="CY25" s="662"/>
      <c r="CZ25" s="645">
        <v>16.8</v>
      </c>
      <c r="DA25" s="663"/>
      <c r="DB25" s="663"/>
      <c r="DC25" s="664"/>
      <c r="DD25" s="648">
        <v>1528938</v>
      </c>
      <c r="DE25" s="661"/>
      <c r="DF25" s="661"/>
      <c r="DG25" s="661"/>
      <c r="DH25" s="661"/>
      <c r="DI25" s="661"/>
      <c r="DJ25" s="661"/>
      <c r="DK25" s="662"/>
      <c r="DL25" s="648">
        <v>1508148</v>
      </c>
      <c r="DM25" s="661"/>
      <c r="DN25" s="661"/>
      <c r="DO25" s="661"/>
      <c r="DP25" s="661"/>
      <c r="DQ25" s="661"/>
      <c r="DR25" s="661"/>
      <c r="DS25" s="661"/>
      <c r="DT25" s="661"/>
      <c r="DU25" s="661"/>
      <c r="DV25" s="662"/>
      <c r="DW25" s="645">
        <v>27.4</v>
      </c>
      <c r="DX25" s="663"/>
      <c r="DY25" s="663"/>
      <c r="DZ25" s="663"/>
      <c r="EA25" s="663"/>
      <c r="EB25" s="663"/>
      <c r="EC25" s="684"/>
    </row>
    <row r="26" spans="2:133" ht="11.25" customHeight="1" x14ac:dyDescent="0.15">
      <c r="B26" s="639" t="s">
        <v>305</v>
      </c>
      <c r="C26" s="640"/>
      <c r="D26" s="640"/>
      <c r="E26" s="640"/>
      <c r="F26" s="640"/>
      <c r="G26" s="640"/>
      <c r="H26" s="640"/>
      <c r="I26" s="640"/>
      <c r="J26" s="640"/>
      <c r="K26" s="640"/>
      <c r="L26" s="640"/>
      <c r="M26" s="640"/>
      <c r="N26" s="640"/>
      <c r="O26" s="640"/>
      <c r="P26" s="640"/>
      <c r="Q26" s="641"/>
      <c r="R26" s="642">
        <v>5714931</v>
      </c>
      <c r="S26" s="643"/>
      <c r="T26" s="643"/>
      <c r="U26" s="643"/>
      <c r="V26" s="643"/>
      <c r="W26" s="643"/>
      <c r="X26" s="643"/>
      <c r="Y26" s="644"/>
      <c r="Z26" s="675">
        <v>58.1</v>
      </c>
      <c r="AA26" s="675"/>
      <c r="AB26" s="675"/>
      <c r="AC26" s="675"/>
      <c r="AD26" s="676">
        <v>5274253</v>
      </c>
      <c r="AE26" s="676"/>
      <c r="AF26" s="676"/>
      <c r="AG26" s="676"/>
      <c r="AH26" s="676"/>
      <c r="AI26" s="676"/>
      <c r="AJ26" s="676"/>
      <c r="AK26" s="676"/>
      <c r="AL26" s="645">
        <v>98.5</v>
      </c>
      <c r="AM26" s="646"/>
      <c r="AN26" s="646"/>
      <c r="AO26" s="677"/>
      <c r="AP26" s="737" t="s">
        <v>306</v>
      </c>
      <c r="AQ26" s="738"/>
      <c r="AR26" s="738"/>
      <c r="AS26" s="738"/>
      <c r="AT26" s="738"/>
      <c r="AU26" s="738"/>
      <c r="AV26" s="738"/>
      <c r="AW26" s="738"/>
      <c r="AX26" s="738"/>
      <c r="AY26" s="738"/>
      <c r="AZ26" s="738"/>
      <c r="BA26" s="738"/>
      <c r="BB26" s="738"/>
      <c r="BC26" s="738"/>
      <c r="BD26" s="738"/>
      <c r="BE26" s="738"/>
      <c r="BF26" s="739"/>
      <c r="BG26" s="642" t="s">
        <v>243</v>
      </c>
      <c r="BH26" s="643"/>
      <c r="BI26" s="643"/>
      <c r="BJ26" s="643"/>
      <c r="BK26" s="643"/>
      <c r="BL26" s="643"/>
      <c r="BM26" s="643"/>
      <c r="BN26" s="644"/>
      <c r="BO26" s="675" t="s">
        <v>243</v>
      </c>
      <c r="BP26" s="675"/>
      <c r="BQ26" s="675"/>
      <c r="BR26" s="675"/>
      <c r="BS26" s="648" t="s">
        <v>243</v>
      </c>
      <c r="BT26" s="643"/>
      <c r="BU26" s="643"/>
      <c r="BV26" s="643"/>
      <c r="BW26" s="643"/>
      <c r="BX26" s="643"/>
      <c r="BY26" s="643"/>
      <c r="BZ26" s="643"/>
      <c r="CA26" s="643"/>
      <c r="CB26" s="689"/>
      <c r="CD26" s="681" t="s">
        <v>307</v>
      </c>
      <c r="CE26" s="682"/>
      <c r="CF26" s="682"/>
      <c r="CG26" s="682"/>
      <c r="CH26" s="682"/>
      <c r="CI26" s="682"/>
      <c r="CJ26" s="682"/>
      <c r="CK26" s="682"/>
      <c r="CL26" s="682"/>
      <c r="CM26" s="682"/>
      <c r="CN26" s="682"/>
      <c r="CO26" s="682"/>
      <c r="CP26" s="682"/>
      <c r="CQ26" s="683"/>
      <c r="CR26" s="642">
        <v>900861</v>
      </c>
      <c r="CS26" s="643"/>
      <c r="CT26" s="643"/>
      <c r="CU26" s="643"/>
      <c r="CV26" s="643"/>
      <c r="CW26" s="643"/>
      <c r="CX26" s="643"/>
      <c r="CY26" s="644"/>
      <c r="CZ26" s="645">
        <v>9.3000000000000007</v>
      </c>
      <c r="DA26" s="663"/>
      <c r="DB26" s="663"/>
      <c r="DC26" s="664"/>
      <c r="DD26" s="648">
        <v>890988</v>
      </c>
      <c r="DE26" s="643"/>
      <c r="DF26" s="643"/>
      <c r="DG26" s="643"/>
      <c r="DH26" s="643"/>
      <c r="DI26" s="643"/>
      <c r="DJ26" s="643"/>
      <c r="DK26" s="644"/>
      <c r="DL26" s="648" t="s">
        <v>252</v>
      </c>
      <c r="DM26" s="643"/>
      <c r="DN26" s="643"/>
      <c r="DO26" s="643"/>
      <c r="DP26" s="643"/>
      <c r="DQ26" s="643"/>
      <c r="DR26" s="643"/>
      <c r="DS26" s="643"/>
      <c r="DT26" s="643"/>
      <c r="DU26" s="643"/>
      <c r="DV26" s="644"/>
      <c r="DW26" s="645" t="s">
        <v>243</v>
      </c>
      <c r="DX26" s="663"/>
      <c r="DY26" s="663"/>
      <c r="DZ26" s="663"/>
      <c r="EA26" s="663"/>
      <c r="EB26" s="663"/>
      <c r="EC26" s="684"/>
    </row>
    <row r="27" spans="2:133" ht="11.25" customHeight="1" x14ac:dyDescent="0.15">
      <c r="B27" s="639" t="s">
        <v>308</v>
      </c>
      <c r="C27" s="640"/>
      <c r="D27" s="640"/>
      <c r="E27" s="640"/>
      <c r="F27" s="640"/>
      <c r="G27" s="640"/>
      <c r="H27" s="640"/>
      <c r="I27" s="640"/>
      <c r="J27" s="640"/>
      <c r="K27" s="640"/>
      <c r="L27" s="640"/>
      <c r="M27" s="640"/>
      <c r="N27" s="640"/>
      <c r="O27" s="640"/>
      <c r="P27" s="640"/>
      <c r="Q27" s="641"/>
      <c r="R27" s="642">
        <v>1177</v>
      </c>
      <c r="S27" s="643"/>
      <c r="T27" s="643"/>
      <c r="U27" s="643"/>
      <c r="V27" s="643"/>
      <c r="W27" s="643"/>
      <c r="X27" s="643"/>
      <c r="Y27" s="644"/>
      <c r="Z27" s="675">
        <v>0</v>
      </c>
      <c r="AA27" s="675"/>
      <c r="AB27" s="675"/>
      <c r="AC27" s="675"/>
      <c r="AD27" s="676">
        <v>1177</v>
      </c>
      <c r="AE27" s="676"/>
      <c r="AF27" s="676"/>
      <c r="AG27" s="676"/>
      <c r="AH27" s="676"/>
      <c r="AI27" s="676"/>
      <c r="AJ27" s="676"/>
      <c r="AK27" s="676"/>
      <c r="AL27" s="645">
        <v>0</v>
      </c>
      <c r="AM27" s="646"/>
      <c r="AN27" s="646"/>
      <c r="AO27" s="677"/>
      <c r="AP27" s="639" t="s">
        <v>309</v>
      </c>
      <c r="AQ27" s="640"/>
      <c r="AR27" s="640"/>
      <c r="AS27" s="640"/>
      <c r="AT27" s="640"/>
      <c r="AU27" s="640"/>
      <c r="AV27" s="640"/>
      <c r="AW27" s="640"/>
      <c r="AX27" s="640"/>
      <c r="AY27" s="640"/>
      <c r="AZ27" s="640"/>
      <c r="BA27" s="640"/>
      <c r="BB27" s="640"/>
      <c r="BC27" s="640"/>
      <c r="BD27" s="640"/>
      <c r="BE27" s="640"/>
      <c r="BF27" s="641"/>
      <c r="BG27" s="642">
        <v>960168</v>
      </c>
      <c r="BH27" s="643"/>
      <c r="BI27" s="643"/>
      <c r="BJ27" s="643"/>
      <c r="BK27" s="643"/>
      <c r="BL27" s="643"/>
      <c r="BM27" s="643"/>
      <c r="BN27" s="644"/>
      <c r="BO27" s="675">
        <v>100</v>
      </c>
      <c r="BP27" s="675"/>
      <c r="BQ27" s="675"/>
      <c r="BR27" s="675"/>
      <c r="BS27" s="648">
        <v>9029</v>
      </c>
      <c r="BT27" s="643"/>
      <c r="BU27" s="643"/>
      <c r="BV27" s="643"/>
      <c r="BW27" s="643"/>
      <c r="BX27" s="643"/>
      <c r="BY27" s="643"/>
      <c r="BZ27" s="643"/>
      <c r="CA27" s="643"/>
      <c r="CB27" s="689"/>
      <c r="CD27" s="681" t="s">
        <v>310</v>
      </c>
      <c r="CE27" s="682"/>
      <c r="CF27" s="682"/>
      <c r="CG27" s="682"/>
      <c r="CH27" s="682"/>
      <c r="CI27" s="682"/>
      <c r="CJ27" s="682"/>
      <c r="CK27" s="682"/>
      <c r="CL27" s="682"/>
      <c r="CM27" s="682"/>
      <c r="CN27" s="682"/>
      <c r="CO27" s="682"/>
      <c r="CP27" s="682"/>
      <c r="CQ27" s="683"/>
      <c r="CR27" s="642">
        <v>490304</v>
      </c>
      <c r="CS27" s="661"/>
      <c r="CT27" s="661"/>
      <c r="CU27" s="661"/>
      <c r="CV27" s="661"/>
      <c r="CW27" s="661"/>
      <c r="CX27" s="661"/>
      <c r="CY27" s="662"/>
      <c r="CZ27" s="645">
        <v>5.0999999999999996</v>
      </c>
      <c r="DA27" s="663"/>
      <c r="DB27" s="663"/>
      <c r="DC27" s="664"/>
      <c r="DD27" s="648">
        <v>161368</v>
      </c>
      <c r="DE27" s="661"/>
      <c r="DF27" s="661"/>
      <c r="DG27" s="661"/>
      <c r="DH27" s="661"/>
      <c r="DI27" s="661"/>
      <c r="DJ27" s="661"/>
      <c r="DK27" s="662"/>
      <c r="DL27" s="648">
        <v>161282</v>
      </c>
      <c r="DM27" s="661"/>
      <c r="DN27" s="661"/>
      <c r="DO27" s="661"/>
      <c r="DP27" s="661"/>
      <c r="DQ27" s="661"/>
      <c r="DR27" s="661"/>
      <c r="DS27" s="661"/>
      <c r="DT27" s="661"/>
      <c r="DU27" s="661"/>
      <c r="DV27" s="662"/>
      <c r="DW27" s="645">
        <v>2.9</v>
      </c>
      <c r="DX27" s="663"/>
      <c r="DY27" s="663"/>
      <c r="DZ27" s="663"/>
      <c r="EA27" s="663"/>
      <c r="EB27" s="663"/>
      <c r="EC27" s="684"/>
    </row>
    <row r="28" spans="2:133" ht="11.25" customHeight="1" x14ac:dyDescent="0.15">
      <c r="B28" s="639" t="s">
        <v>311</v>
      </c>
      <c r="C28" s="640"/>
      <c r="D28" s="640"/>
      <c r="E28" s="640"/>
      <c r="F28" s="640"/>
      <c r="G28" s="640"/>
      <c r="H28" s="640"/>
      <c r="I28" s="640"/>
      <c r="J28" s="640"/>
      <c r="K28" s="640"/>
      <c r="L28" s="640"/>
      <c r="M28" s="640"/>
      <c r="N28" s="640"/>
      <c r="O28" s="640"/>
      <c r="P28" s="640"/>
      <c r="Q28" s="641"/>
      <c r="R28" s="642">
        <v>107575</v>
      </c>
      <c r="S28" s="643"/>
      <c r="T28" s="643"/>
      <c r="U28" s="643"/>
      <c r="V28" s="643"/>
      <c r="W28" s="643"/>
      <c r="X28" s="643"/>
      <c r="Y28" s="644"/>
      <c r="Z28" s="675">
        <v>1.1000000000000001</v>
      </c>
      <c r="AA28" s="675"/>
      <c r="AB28" s="675"/>
      <c r="AC28" s="675"/>
      <c r="AD28" s="676">
        <v>11</v>
      </c>
      <c r="AE28" s="676"/>
      <c r="AF28" s="676"/>
      <c r="AG28" s="676"/>
      <c r="AH28" s="676"/>
      <c r="AI28" s="676"/>
      <c r="AJ28" s="676"/>
      <c r="AK28" s="676"/>
      <c r="AL28" s="645">
        <v>0</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312</v>
      </c>
      <c r="CE28" s="682"/>
      <c r="CF28" s="682"/>
      <c r="CG28" s="682"/>
      <c r="CH28" s="682"/>
      <c r="CI28" s="682"/>
      <c r="CJ28" s="682"/>
      <c r="CK28" s="682"/>
      <c r="CL28" s="682"/>
      <c r="CM28" s="682"/>
      <c r="CN28" s="682"/>
      <c r="CO28" s="682"/>
      <c r="CP28" s="682"/>
      <c r="CQ28" s="683"/>
      <c r="CR28" s="642">
        <v>1243341</v>
      </c>
      <c r="CS28" s="643"/>
      <c r="CT28" s="643"/>
      <c r="CU28" s="643"/>
      <c r="CV28" s="643"/>
      <c r="CW28" s="643"/>
      <c r="CX28" s="643"/>
      <c r="CY28" s="644"/>
      <c r="CZ28" s="645">
        <v>12.8</v>
      </c>
      <c r="DA28" s="663"/>
      <c r="DB28" s="663"/>
      <c r="DC28" s="664"/>
      <c r="DD28" s="648">
        <v>1157909</v>
      </c>
      <c r="DE28" s="643"/>
      <c r="DF28" s="643"/>
      <c r="DG28" s="643"/>
      <c r="DH28" s="643"/>
      <c r="DI28" s="643"/>
      <c r="DJ28" s="643"/>
      <c r="DK28" s="644"/>
      <c r="DL28" s="648">
        <v>1157909</v>
      </c>
      <c r="DM28" s="643"/>
      <c r="DN28" s="643"/>
      <c r="DO28" s="643"/>
      <c r="DP28" s="643"/>
      <c r="DQ28" s="643"/>
      <c r="DR28" s="643"/>
      <c r="DS28" s="643"/>
      <c r="DT28" s="643"/>
      <c r="DU28" s="643"/>
      <c r="DV28" s="644"/>
      <c r="DW28" s="645">
        <v>21.1</v>
      </c>
      <c r="DX28" s="663"/>
      <c r="DY28" s="663"/>
      <c r="DZ28" s="663"/>
      <c r="EA28" s="663"/>
      <c r="EB28" s="663"/>
      <c r="EC28" s="684"/>
    </row>
    <row r="29" spans="2:133" ht="11.25" customHeight="1" x14ac:dyDescent="0.15">
      <c r="B29" s="639" t="s">
        <v>313</v>
      </c>
      <c r="C29" s="640"/>
      <c r="D29" s="640"/>
      <c r="E29" s="640"/>
      <c r="F29" s="640"/>
      <c r="G29" s="640"/>
      <c r="H29" s="640"/>
      <c r="I29" s="640"/>
      <c r="J29" s="640"/>
      <c r="K29" s="640"/>
      <c r="L29" s="640"/>
      <c r="M29" s="640"/>
      <c r="N29" s="640"/>
      <c r="O29" s="640"/>
      <c r="P29" s="640"/>
      <c r="Q29" s="641"/>
      <c r="R29" s="642">
        <v>153135</v>
      </c>
      <c r="S29" s="643"/>
      <c r="T29" s="643"/>
      <c r="U29" s="643"/>
      <c r="V29" s="643"/>
      <c r="W29" s="643"/>
      <c r="X29" s="643"/>
      <c r="Y29" s="644"/>
      <c r="Z29" s="675">
        <v>1.6</v>
      </c>
      <c r="AA29" s="675"/>
      <c r="AB29" s="675"/>
      <c r="AC29" s="675"/>
      <c r="AD29" s="676" t="s">
        <v>243</v>
      </c>
      <c r="AE29" s="676"/>
      <c r="AF29" s="676"/>
      <c r="AG29" s="676"/>
      <c r="AH29" s="676"/>
      <c r="AI29" s="676"/>
      <c r="AJ29" s="676"/>
      <c r="AK29" s="676"/>
      <c r="AL29" s="645" t="s">
        <v>243</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0"/>
      <c r="CD29" s="731" t="s">
        <v>314</v>
      </c>
      <c r="CE29" s="732"/>
      <c r="CF29" s="681" t="s">
        <v>315</v>
      </c>
      <c r="CG29" s="682"/>
      <c r="CH29" s="682"/>
      <c r="CI29" s="682"/>
      <c r="CJ29" s="682"/>
      <c r="CK29" s="682"/>
      <c r="CL29" s="682"/>
      <c r="CM29" s="682"/>
      <c r="CN29" s="682"/>
      <c r="CO29" s="682"/>
      <c r="CP29" s="682"/>
      <c r="CQ29" s="683"/>
      <c r="CR29" s="642">
        <v>1243329</v>
      </c>
      <c r="CS29" s="661"/>
      <c r="CT29" s="661"/>
      <c r="CU29" s="661"/>
      <c r="CV29" s="661"/>
      <c r="CW29" s="661"/>
      <c r="CX29" s="661"/>
      <c r="CY29" s="662"/>
      <c r="CZ29" s="645">
        <v>12.8</v>
      </c>
      <c r="DA29" s="663"/>
      <c r="DB29" s="663"/>
      <c r="DC29" s="664"/>
      <c r="DD29" s="648">
        <v>1157897</v>
      </c>
      <c r="DE29" s="661"/>
      <c r="DF29" s="661"/>
      <c r="DG29" s="661"/>
      <c r="DH29" s="661"/>
      <c r="DI29" s="661"/>
      <c r="DJ29" s="661"/>
      <c r="DK29" s="662"/>
      <c r="DL29" s="648">
        <v>1157897</v>
      </c>
      <c r="DM29" s="661"/>
      <c r="DN29" s="661"/>
      <c r="DO29" s="661"/>
      <c r="DP29" s="661"/>
      <c r="DQ29" s="661"/>
      <c r="DR29" s="661"/>
      <c r="DS29" s="661"/>
      <c r="DT29" s="661"/>
      <c r="DU29" s="661"/>
      <c r="DV29" s="662"/>
      <c r="DW29" s="645">
        <v>21.1</v>
      </c>
      <c r="DX29" s="663"/>
      <c r="DY29" s="663"/>
      <c r="DZ29" s="663"/>
      <c r="EA29" s="663"/>
      <c r="EB29" s="663"/>
      <c r="EC29" s="684"/>
    </row>
    <row r="30" spans="2:133" ht="11.25" customHeight="1" x14ac:dyDescent="0.15">
      <c r="B30" s="639" t="s">
        <v>316</v>
      </c>
      <c r="C30" s="640"/>
      <c r="D30" s="640"/>
      <c r="E30" s="640"/>
      <c r="F30" s="640"/>
      <c r="G30" s="640"/>
      <c r="H30" s="640"/>
      <c r="I30" s="640"/>
      <c r="J30" s="640"/>
      <c r="K30" s="640"/>
      <c r="L30" s="640"/>
      <c r="M30" s="640"/>
      <c r="N30" s="640"/>
      <c r="O30" s="640"/>
      <c r="P30" s="640"/>
      <c r="Q30" s="641"/>
      <c r="R30" s="642">
        <v>25669</v>
      </c>
      <c r="S30" s="643"/>
      <c r="T30" s="643"/>
      <c r="U30" s="643"/>
      <c r="V30" s="643"/>
      <c r="W30" s="643"/>
      <c r="X30" s="643"/>
      <c r="Y30" s="644"/>
      <c r="Z30" s="675">
        <v>0.3</v>
      </c>
      <c r="AA30" s="675"/>
      <c r="AB30" s="675"/>
      <c r="AC30" s="675"/>
      <c r="AD30" s="676" t="s">
        <v>150</v>
      </c>
      <c r="AE30" s="676"/>
      <c r="AF30" s="676"/>
      <c r="AG30" s="676"/>
      <c r="AH30" s="676"/>
      <c r="AI30" s="676"/>
      <c r="AJ30" s="676"/>
      <c r="AK30" s="676"/>
      <c r="AL30" s="645" t="s">
        <v>243</v>
      </c>
      <c r="AM30" s="646"/>
      <c r="AN30" s="646"/>
      <c r="AO30" s="677"/>
      <c r="AP30" s="703" t="s">
        <v>231</v>
      </c>
      <c r="AQ30" s="704"/>
      <c r="AR30" s="704"/>
      <c r="AS30" s="704"/>
      <c r="AT30" s="704"/>
      <c r="AU30" s="704"/>
      <c r="AV30" s="704"/>
      <c r="AW30" s="704"/>
      <c r="AX30" s="704"/>
      <c r="AY30" s="704"/>
      <c r="AZ30" s="704"/>
      <c r="BA30" s="704"/>
      <c r="BB30" s="704"/>
      <c r="BC30" s="704"/>
      <c r="BD30" s="704"/>
      <c r="BE30" s="704"/>
      <c r="BF30" s="705"/>
      <c r="BG30" s="703" t="s">
        <v>317</v>
      </c>
      <c r="BH30" s="728"/>
      <c r="BI30" s="728"/>
      <c r="BJ30" s="728"/>
      <c r="BK30" s="728"/>
      <c r="BL30" s="728"/>
      <c r="BM30" s="728"/>
      <c r="BN30" s="728"/>
      <c r="BO30" s="728"/>
      <c r="BP30" s="728"/>
      <c r="BQ30" s="729"/>
      <c r="BR30" s="703" t="s">
        <v>318</v>
      </c>
      <c r="BS30" s="728"/>
      <c r="BT30" s="728"/>
      <c r="BU30" s="728"/>
      <c r="BV30" s="728"/>
      <c r="BW30" s="728"/>
      <c r="BX30" s="728"/>
      <c r="BY30" s="728"/>
      <c r="BZ30" s="728"/>
      <c r="CA30" s="728"/>
      <c r="CB30" s="729"/>
      <c r="CD30" s="733"/>
      <c r="CE30" s="734"/>
      <c r="CF30" s="681" t="s">
        <v>319</v>
      </c>
      <c r="CG30" s="682"/>
      <c r="CH30" s="682"/>
      <c r="CI30" s="682"/>
      <c r="CJ30" s="682"/>
      <c r="CK30" s="682"/>
      <c r="CL30" s="682"/>
      <c r="CM30" s="682"/>
      <c r="CN30" s="682"/>
      <c r="CO30" s="682"/>
      <c r="CP30" s="682"/>
      <c r="CQ30" s="683"/>
      <c r="CR30" s="642">
        <v>1198132</v>
      </c>
      <c r="CS30" s="643"/>
      <c r="CT30" s="643"/>
      <c r="CU30" s="643"/>
      <c r="CV30" s="643"/>
      <c r="CW30" s="643"/>
      <c r="CX30" s="643"/>
      <c r="CY30" s="644"/>
      <c r="CZ30" s="645">
        <v>12.3</v>
      </c>
      <c r="DA30" s="663"/>
      <c r="DB30" s="663"/>
      <c r="DC30" s="664"/>
      <c r="DD30" s="648">
        <v>1119733</v>
      </c>
      <c r="DE30" s="643"/>
      <c r="DF30" s="643"/>
      <c r="DG30" s="643"/>
      <c r="DH30" s="643"/>
      <c r="DI30" s="643"/>
      <c r="DJ30" s="643"/>
      <c r="DK30" s="644"/>
      <c r="DL30" s="648">
        <v>1119733</v>
      </c>
      <c r="DM30" s="643"/>
      <c r="DN30" s="643"/>
      <c r="DO30" s="643"/>
      <c r="DP30" s="643"/>
      <c r="DQ30" s="643"/>
      <c r="DR30" s="643"/>
      <c r="DS30" s="643"/>
      <c r="DT30" s="643"/>
      <c r="DU30" s="643"/>
      <c r="DV30" s="644"/>
      <c r="DW30" s="645">
        <v>20.399999999999999</v>
      </c>
      <c r="DX30" s="663"/>
      <c r="DY30" s="663"/>
      <c r="DZ30" s="663"/>
      <c r="EA30" s="663"/>
      <c r="EB30" s="663"/>
      <c r="EC30" s="684"/>
    </row>
    <row r="31" spans="2:133" ht="11.25" customHeight="1" x14ac:dyDescent="0.15">
      <c r="B31" s="639" t="s">
        <v>320</v>
      </c>
      <c r="C31" s="640"/>
      <c r="D31" s="640"/>
      <c r="E31" s="640"/>
      <c r="F31" s="640"/>
      <c r="G31" s="640"/>
      <c r="H31" s="640"/>
      <c r="I31" s="640"/>
      <c r="J31" s="640"/>
      <c r="K31" s="640"/>
      <c r="L31" s="640"/>
      <c r="M31" s="640"/>
      <c r="N31" s="640"/>
      <c r="O31" s="640"/>
      <c r="P31" s="640"/>
      <c r="Q31" s="641"/>
      <c r="R31" s="642">
        <v>1585436</v>
      </c>
      <c r="S31" s="643"/>
      <c r="T31" s="643"/>
      <c r="U31" s="643"/>
      <c r="V31" s="643"/>
      <c r="W31" s="643"/>
      <c r="X31" s="643"/>
      <c r="Y31" s="644"/>
      <c r="Z31" s="675">
        <v>16.100000000000001</v>
      </c>
      <c r="AA31" s="675"/>
      <c r="AB31" s="675"/>
      <c r="AC31" s="675"/>
      <c r="AD31" s="676" t="s">
        <v>252</v>
      </c>
      <c r="AE31" s="676"/>
      <c r="AF31" s="676"/>
      <c r="AG31" s="676"/>
      <c r="AH31" s="676"/>
      <c r="AI31" s="676"/>
      <c r="AJ31" s="676"/>
      <c r="AK31" s="676"/>
      <c r="AL31" s="645" t="s">
        <v>252</v>
      </c>
      <c r="AM31" s="646"/>
      <c r="AN31" s="646"/>
      <c r="AO31" s="677"/>
      <c r="AP31" s="717" t="s">
        <v>321</v>
      </c>
      <c r="AQ31" s="718"/>
      <c r="AR31" s="718"/>
      <c r="AS31" s="718"/>
      <c r="AT31" s="723" t="s">
        <v>322</v>
      </c>
      <c r="AU31" s="231"/>
      <c r="AV31" s="231"/>
      <c r="AW31" s="231"/>
      <c r="AX31" s="710" t="s">
        <v>195</v>
      </c>
      <c r="AY31" s="711"/>
      <c r="AZ31" s="711"/>
      <c r="BA31" s="711"/>
      <c r="BB31" s="711"/>
      <c r="BC31" s="711"/>
      <c r="BD31" s="711"/>
      <c r="BE31" s="711"/>
      <c r="BF31" s="712"/>
      <c r="BG31" s="713">
        <v>99.9</v>
      </c>
      <c r="BH31" s="714"/>
      <c r="BI31" s="714"/>
      <c r="BJ31" s="714"/>
      <c r="BK31" s="714"/>
      <c r="BL31" s="714"/>
      <c r="BM31" s="715">
        <v>99.7</v>
      </c>
      <c r="BN31" s="714"/>
      <c r="BO31" s="714"/>
      <c r="BP31" s="714"/>
      <c r="BQ31" s="716"/>
      <c r="BR31" s="713">
        <v>99.8</v>
      </c>
      <c r="BS31" s="714"/>
      <c r="BT31" s="714"/>
      <c r="BU31" s="714"/>
      <c r="BV31" s="714"/>
      <c r="BW31" s="714"/>
      <c r="BX31" s="715">
        <v>99.5</v>
      </c>
      <c r="BY31" s="714"/>
      <c r="BZ31" s="714"/>
      <c r="CA31" s="714"/>
      <c r="CB31" s="716"/>
      <c r="CD31" s="733"/>
      <c r="CE31" s="734"/>
      <c r="CF31" s="681" t="s">
        <v>323</v>
      </c>
      <c r="CG31" s="682"/>
      <c r="CH31" s="682"/>
      <c r="CI31" s="682"/>
      <c r="CJ31" s="682"/>
      <c r="CK31" s="682"/>
      <c r="CL31" s="682"/>
      <c r="CM31" s="682"/>
      <c r="CN31" s="682"/>
      <c r="CO31" s="682"/>
      <c r="CP31" s="682"/>
      <c r="CQ31" s="683"/>
      <c r="CR31" s="642">
        <v>45197</v>
      </c>
      <c r="CS31" s="661"/>
      <c r="CT31" s="661"/>
      <c r="CU31" s="661"/>
      <c r="CV31" s="661"/>
      <c r="CW31" s="661"/>
      <c r="CX31" s="661"/>
      <c r="CY31" s="662"/>
      <c r="CZ31" s="645">
        <v>0.5</v>
      </c>
      <c r="DA31" s="663"/>
      <c r="DB31" s="663"/>
      <c r="DC31" s="664"/>
      <c r="DD31" s="648">
        <v>38164</v>
      </c>
      <c r="DE31" s="661"/>
      <c r="DF31" s="661"/>
      <c r="DG31" s="661"/>
      <c r="DH31" s="661"/>
      <c r="DI31" s="661"/>
      <c r="DJ31" s="661"/>
      <c r="DK31" s="662"/>
      <c r="DL31" s="648">
        <v>38164</v>
      </c>
      <c r="DM31" s="661"/>
      <c r="DN31" s="661"/>
      <c r="DO31" s="661"/>
      <c r="DP31" s="661"/>
      <c r="DQ31" s="661"/>
      <c r="DR31" s="661"/>
      <c r="DS31" s="661"/>
      <c r="DT31" s="661"/>
      <c r="DU31" s="661"/>
      <c r="DV31" s="662"/>
      <c r="DW31" s="645">
        <v>0.7</v>
      </c>
      <c r="DX31" s="663"/>
      <c r="DY31" s="663"/>
      <c r="DZ31" s="663"/>
      <c r="EA31" s="663"/>
      <c r="EB31" s="663"/>
      <c r="EC31" s="684"/>
    </row>
    <row r="32" spans="2:133" ht="11.25" customHeight="1" x14ac:dyDescent="0.15">
      <c r="B32" s="706" t="s">
        <v>324</v>
      </c>
      <c r="C32" s="707"/>
      <c r="D32" s="707"/>
      <c r="E32" s="707"/>
      <c r="F32" s="707"/>
      <c r="G32" s="707"/>
      <c r="H32" s="707"/>
      <c r="I32" s="707"/>
      <c r="J32" s="707"/>
      <c r="K32" s="707"/>
      <c r="L32" s="707"/>
      <c r="M32" s="707"/>
      <c r="N32" s="707"/>
      <c r="O32" s="707"/>
      <c r="P32" s="707"/>
      <c r="Q32" s="708"/>
      <c r="R32" s="642">
        <v>8122</v>
      </c>
      <c r="S32" s="643"/>
      <c r="T32" s="643"/>
      <c r="U32" s="643"/>
      <c r="V32" s="643"/>
      <c r="W32" s="643"/>
      <c r="X32" s="643"/>
      <c r="Y32" s="644"/>
      <c r="Z32" s="675">
        <v>0.1</v>
      </c>
      <c r="AA32" s="675"/>
      <c r="AB32" s="675"/>
      <c r="AC32" s="675"/>
      <c r="AD32" s="676">
        <v>8122</v>
      </c>
      <c r="AE32" s="676"/>
      <c r="AF32" s="676"/>
      <c r="AG32" s="676"/>
      <c r="AH32" s="676"/>
      <c r="AI32" s="676"/>
      <c r="AJ32" s="676"/>
      <c r="AK32" s="676"/>
      <c r="AL32" s="645">
        <v>0.2</v>
      </c>
      <c r="AM32" s="646"/>
      <c r="AN32" s="646"/>
      <c r="AO32" s="677"/>
      <c r="AP32" s="719"/>
      <c r="AQ32" s="720"/>
      <c r="AR32" s="720"/>
      <c r="AS32" s="720"/>
      <c r="AT32" s="724"/>
      <c r="AU32" s="230" t="s">
        <v>325</v>
      </c>
      <c r="AV32" s="230"/>
      <c r="AW32" s="230"/>
      <c r="AX32" s="639" t="s">
        <v>326</v>
      </c>
      <c r="AY32" s="640"/>
      <c r="AZ32" s="640"/>
      <c r="BA32" s="640"/>
      <c r="BB32" s="640"/>
      <c r="BC32" s="640"/>
      <c r="BD32" s="640"/>
      <c r="BE32" s="640"/>
      <c r="BF32" s="641"/>
      <c r="BG32" s="726">
        <v>99.9</v>
      </c>
      <c r="BH32" s="661"/>
      <c r="BI32" s="661"/>
      <c r="BJ32" s="661"/>
      <c r="BK32" s="661"/>
      <c r="BL32" s="661"/>
      <c r="BM32" s="646">
        <v>99.7</v>
      </c>
      <c r="BN32" s="727"/>
      <c r="BO32" s="727"/>
      <c r="BP32" s="727"/>
      <c r="BQ32" s="688"/>
      <c r="BR32" s="726">
        <v>99.9</v>
      </c>
      <c r="BS32" s="661"/>
      <c r="BT32" s="661"/>
      <c r="BU32" s="661"/>
      <c r="BV32" s="661"/>
      <c r="BW32" s="661"/>
      <c r="BX32" s="646">
        <v>99.7</v>
      </c>
      <c r="BY32" s="727"/>
      <c r="BZ32" s="727"/>
      <c r="CA32" s="727"/>
      <c r="CB32" s="688"/>
      <c r="CD32" s="735"/>
      <c r="CE32" s="736"/>
      <c r="CF32" s="681" t="s">
        <v>327</v>
      </c>
      <c r="CG32" s="682"/>
      <c r="CH32" s="682"/>
      <c r="CI32" s="682"/>
      <c r="CJ32" s="682"/>
      <c r="CK32" s="682"/>
      <c r="CL32" s="682"/>
      <c r="CM32" s="682"/>
      <c r="CN32" s="682"/>
      <c r="CO32" s="682"/>
      <c r="CP32" s="682"/>
      <c r="CQ32" s="683"/>
      <c r="CR32" s="642">
        <v>12</v>
      </c>
      <c r="CS32" s="643"/>
      <c r="CT32" s="643"/>
      <c r="CU32" s="643"/>
      <c r="CV32" s="643"/>
      <c r="CW32" s="643"/>
      <c r="CX32" s="643"/>
      <c r="CY32" s="644"/>
      <c r="CZ32" s="645">
        <v>0</v>
      </c>
      <c r="DA32" s="663"/>
      <c r="DB32" s="663"/>
      <c r="DC32" s="664"/>
      <c r="DD32" s="648">
        <v>12</v>
      </c>
      <c r="DE32" s="643"/>
      <c r="DF32" s="643"/>
      <c r="DG32" s="643"/>
      <c r="DH32" s="643"/>
      <c r="DI32" s="643"/>
      <c r="DJ32" s="643"/>
      <c r="DK32" s="644"/>
      <c r="DL32" s="648">
        <v>12</v>
      </c>
      <c r="DM32" s="643"/>
      <c r="DN32" s="643"/>
      <c r="DO32" s="643"/>
      <c r="DP32" s="643"/>
      <c r="DQ32" s="643"/>
      <c r="DR32" s="643"/>
      <c r="DS32" s="643"/>
      <c r="DT32" s="643"/>
      <c r="DU32" s="643"/>
      <c r="DV32" s="644"/>
      <c r="DW32" s="645">
        <v>0</v>
      </c>
      <c r="DX32" s="663"/>
      <c r="DY32" s="663"/>
      <c r="DZ32" s="663"/>
      <c r="EA32" s="663"/>
      <c r="EB32" s="663"/>
      <c r="EC32" s="684"/>
    </row>
    <row r="33" spans="2:133" ht="11.25" customHeight="1" x14ac:dyDescent="0.15">
      <c r="B33" s="639" t="s">
        <v>328</v>
      </c>
      <c r="C33" s="640"/>
      <c r="D33" s="640"/>
      <c r="E33" s="640"/>
      <c r="F33" s="640"/>
      <c r="G33" s="640"/>
      <c r="H33" s="640"/>
      <c r="I33" s="640"/>
      <c r="J33" s="640"/>
      <c r="K33" s="640"/>
      <c r="L33" s="640"/>
      <c r="M33" s="640"/>
      <c r="N33" s="640"/>
      <c r="O33" s="640"/>
      <c r="P33" s="640"/>
      <c r="Q33" s="641"/>
      <c r="R33" s="642">
        <v>564248</v>
      </c>
      <c r="S33" s="643"/>
      <c r="T33" s="643"/>
      <c r="U33" s="643"/>
      <c r="V33" s="643"/>
      <c r="W33" s="643"/>
      <c r="X33" s="643"/>
      <c r="Y33" s="644"/>
      <c r="Z33" s="675">
        <v>5.7</v>
      </c>
      <c r="AA33" s="675"/>
      <c r="AB33" s="675"/>
      <c r="AC33" s="675"/>
      <c r="AD33" s="676" t="s">
        <v>243</v>
      </c>
      <c r="AE33" s="676"/>
      <c r="AF33" s="676"/>
      <c r="AG33" s="676"/>
      <c r="AH33" s="676"/>
      <c r="AI33" s="676"/>
      <c r="AJ33" s="676"/>
      <c r="AK33" s="676"/>
      <c r="AL33" s="645" t="s">
        <v>243</v>
      </c>
      <c r="AM33" s="646"/>
      <c r="AN33" s="646"/>
      <c r="AO33" s="677"/>
      <c r="AP33" s="721"/>
      <c r="AQ33" s="722"/>
      <c r="AR33" s="722"/>
      <c r="AS33" s="722"/>
      <c r="AT33" s="725"/>
      <c r="AU33" s="232"/>
      <c r="AV33" s="232"/>
      <c r="AW33" s="232"/>
      <c r="AX33" s="623" t="s">
        <v>329</v>
      </c>
      <c r="AY33" s="624"/>
      <c r="AZ33" s="624"/>
      <c r="BA33" s="624"/>
      <c r="BB33" s="624"/>
      <c r="BC33" s="624"/>
      <c r="BD33" s="624"/>
      <c r="BE33" s="624"/>
      <c r="BF33" s="625"/>
      <c r="BG33" s="709">
        <v>99.9</v>
      </c>
      <c r="BH33" s="627"/>
      <c r="BI33" s="627"/>
      <c r="BJ33" s="627"/>
      <c r="BK33" s="627"/>
      <c r="BL33" s="627"/>
      <c r="BM33" s="669">
        <v>99.7</v>
      </c>
      <c r="BN33" s="627"/>
      <c r="BO33" s="627"/>
      <c r="BP33" s="627"/>
      <c r="BQ33" s="671"/>
      <c r="BR33" s="709">
        <v>99.7</v>
      </c>
      <c r="BS33" s="627"/>
      <c r="BT33" s="627"/>
      <c r="BU33" s="627"/>
      <c r="BV33" s="627"/>
      <c r="BW33" s="627"/>
      <c r="BX33" s="669">
        <v>99.1</v>
      </c>
      <c r="BY33" s="627"/>
      <c r="BZ33" s="627"/>
      <c r="CA33" s="627"/>
      <c r="CB33" s="671"/>
      <c r="CD33" s="681" t="s">
        <v>330</v>
      </c>
      <c r="CE33" s="682"/>
      <c r="CF33" s="682"/>
      <c r="CG33" s="682"/>
      <c r="CH33" s="682"/>
      <c r="CI33" s="682"/>
      <c r="CJ33" s="682"/>
      <c r="CK33" s="682"/>
      <c r="CL33" s="682"/>
      <c r="CM33" s="682"/>
      <c r="CN33" s="682"/>
      <c r="CO33" s="682"/>
      <c r="CP33" s="682"/>
      <c r="CQ33" s="683"/>
      <c r="CR33" s="642">
        <v>4845055</v>
      </c>
      <c r="CS33" s="661"/>
      <c r="CT33" s="661"/>
      <c r="CU33" s="661"/>
      <c r="CV33" s="661"/>
      <c r="CW33" s="661"/>
      <c r="CX33" s="661"/>
      <c r="CY33" s="662"/>
      <c r="CZ33" s="645">
        <v>49.9</v>
      </c>
      <c r="DA33" s="663"/>
      <c r="DB33" s="663"/>
      <c r="DC33" s="664"/>
      <c r="DD33" s="648">
        <v>2945111</v>
      </c>
      <c r="DE33" s="661"/>
      <c r="DF33" s="661"/>
      <c r="DG33" s="661"/>
      <c r="DH33" s="661"/>
      <c r="DI33" s="661"/>
      <c r="DJ33" s="661"/>
      <c r="DK33" s="662"/>
      <c r="DL33" s="648">
        <v>1985782</v>
      </c>
      <c r="DM33" s="661"/>
      <c r="DN33" s="661"/>
      <c r="DO33" s="661"/>
      <c r="DP33" s="661"/>
      <c r="DQ33" s="661"/>
      <c r="DR33" s="661"/>
      <c r="DS33" s="661"/>
      <c r="DT33" s="661"/>
      <c r="DU33" s="661"/>
      <c r="DV33" s="662"/>
      <c r="DW33" s="645">
        <v>36.1</v>
      </c>
      <c r="DX33" s="663"/>
      <c r="DY33" s="663"/>
      <c r="DZ33" s="663"/>
      <c r="EA33" s="663"/>
      <c r="EB33" s="663"/>
      <c r="EC33" s="684"/>
    </row>
    <row r="34" spans="2:133" ht="11.25" customHeight="1" x14ac:dyDescent="0.15">
      <c r="B34" s="639" t="s">
        <v>331</v>
      </c>
      <c r="C34" s="640"/>
      <c r="D34" s="640"/>
      <c r="E34" s="640"/>
      <c r="F34" s="640"/>
      <c r="G34" s="640"/>
      <c r="H34" s="640"/>
      <c r="I34" s="640"/>
      <c r="J34" s="640"/>
      <c r="K34" s="640"/>
      <c r="L34" s="640"/>
      <c r="M34" s="640"/>
      <c r="N34" s="640"/>
      <c r="O34" s="640"/>
      <c r="P34" s="640"/>
      <c r="Q34" s="641"/>
      <c r="R34" s="642">
        <v>65841</v>
      </c>
      <c r="S34" s="643"/>
      <c r="T34" s="643"/>
      <c r="U34" s="643"/>
      <c r="V34" s="643"/>
      <c r="W34" s="643"/>
      <c r="X34" s="643"/>
      <c r="Y34" s="644"/>
      <c r="Z34" s="675">
        <v>0.7</v>
      </c>
      <c r="AA34" s="675"/>
      <c r="AB34" s="675"/>
      <c r="AC34" s="675"/>
      <c r="AD34" s="676">
        <v>51554</v>
      </c>
      <c r="AE34" s="676"/>
      <c r="AF34" s="676"/>
      <c r="AG34" s="676"/>
      <c r="AH34" s="676"/>
      <c r="AI34" s="676"/>
      <c r="AJ34" s="676"/>
      <c r="AK34" s="676"/>
      <c r="AL34" s="645">
        <v>1</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332</v>
      </c>
      <c r="CE34" s="682"/>
      <c r="CF34" s="682"/>
      <c r="CG34" s="682"/>
      <c r="CH34" s="682"/>
      <c r="CI34" s="682"/>
      <c r="CJ34" s="682"/>
      <c r="CK34" s="682"/>
      <c r="CL34" s="682"/>
      <c r="CM34" s="682"/>
      <c r="CN34" s="682"/>
      <c r="CO34" s="682"/>
      <c r="CP34" s="682"/>
      <c r="CQ34" s="683"/>
      <c r="CR34" s="642">
        <v>1254607</v>
      </c>
      <c r="CS34" s="643"/>
      <c r="CT34" s="643"/>
      <c r="CU34" s="643"/>
      <c r="CV34" s="643"/>
      <c r="CW34" s="643"/>
      <c r="CX34" s="643"/>
      <c r="CY34" s="644"/>
      <c r="CZ34" s="645">
        <v>12.9</v>
      </c>
      <c r="DA34" s="663"/>
      <c r="DB34" s="663"/>
      <c r="DC34" s="664"/>
      <c r="DD34" s="648">
        <v>941726</v>
      </c>
      <c r="DE34" s="643"/>
      <c r="DF34" s="643"/>
      <c r="DG34" s="643"/>
      <c r="DH34" s="643"/>
      <c r="DI34" s="643"/>
      <c r="DJ34" s="643"/>
      <c r="DK34" s="644"/>
      <c r="DL34" s="648">
        <v>859581</v>
      </c>
      <c r="DM34" s="643"/>
      <c r="DN34" s="643"/>
      <c r="DO34" s="643"/>
      <c r="DP34" s="643"/>
      <c r="DQ34" s="643"/>
      <c r="DR34" s="643"/>
      <c r="DS34" s="643"/>
      <c r="DT34" s="643"/>
      <c r="DU34" s="643"/>
      <c r="DV34" s="644"/>
      <c r="DW34" s="645">
        <v>15.6</v>
      </c>
      <c r="DX34" s="663"/>
      <c r="DY34" s="663"/>
      <c r="DZ34" s="663"/>
      <c r="EA34" s="663"/>
      <c r="EB34" s="663"/>
      <c r="EC34" s="684"/>
    </row>
    <row r="35" spans="2:133" ht="11.25" customHeight="1" x14ac:dyDescent="0.15">
      <c r="B35" s="639" t="s">
        <v>333</v>
      </c>
      <c r="C35" s="640"/>
      <c r="D35" s="640"/>
      <c r="E35" s="640"/>
      <c r="F35" s="640"/>
      <c r="G35" s="640"/>
      <c r="H35" s="640"/>
      <c r="I35" s="640"/>
      <c r="J35" s="640"/>
      <c r="K35" s="640"/>
      <c r="L35" s="640"/>
      <c r="M35" s="640"/>
      <c r="N35" s="640"/>
      <c r="O35" s="640"/>
      <c r="P35" s="640"/>
      <c r="Q35" s="641"/>
      <c r="R35" s="642">
        <v>89252</v>
      </c>
      <c r="S35" s="643"/>
      <c r="T35" s="643"/>
      <c r="U35" s="643"/>
      <c r="V35" s="643"/>
      <c r="W35" s="643"/>
      <c r="X35" s="643"/>
      <c r="Y35" s="644"/>
      <c r="Z35" s="675">
        <v>0.9</v>
      </c>
      <c r="AA35" s="675"/>
      <c r="AB35" s="675"/>
      <c r="AC35" s="675"/>
      <c r="AD35" s="676" t="s">
        <v>252</v>
      </c>
      <c r="AE35" s="676"/>
      <c r="AF35" s="676"/>
      <c r="AG35" s="676"/>
      <c r="AH35" s="676"/>
      <c r="AI35" s="676"/>
      <c r="AJ35" s="676"/>
      <c r="AK35" s="676"/>
      <c r="AL35" s="645" t="s">
        <v>243</v>
      </c>
      <c r="AM35" s="646"/>
      <c r="AN35" s="646"/>
      <c r="AO35" s="677"/>
      <c r="AP35" s="235"/>
      <c r="AQ35" s="703" t="s">
        <v>334</v>
      </c>
      <c r="AR35" s="704"/>
      <c r="AS35" s="704"/>
      <c r="AT35" s="704"/>
      <c r="AU35" s="704"/>
      <c r="AV35" s="704"/>
      <c r="AW35" s="704"/>
      <c r="AX35" s="704"/>
      <c r="AY35" s="704"/>
      <c r="AZ35" s="704"/>
      <c r="BA35" s="704"/>
      <c r="BB35" s="704"/>
      <c r="BC35" s="704"/>
      <c r="BD35" s="704"/>
      <c r="BE35" s="704"/>
      <c r="BF35" s="705"/>
      <c r="BG35" s="703" t="s">
        <v>335</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336</v>
      </c>
      <c r="CE35" s="682"/>
      <c r="CF35" s="682"/>
      <c r="CG35" s="682"/>
      <c r="CH35" s="682"/>
      <c r="CI35" s="682"/>
      <c r="CJ35" s="682"/>
      <c r="CK35" s="682"/>
      <c r="CL35" s="682"/>
      <c r="CM35" s="682"/>
      <c r="CN35" s="682"/>
      <c r="CO35" s="682"/>
      <c r="CP35" s="682"/>
      <c r="CQ35" s="683"/>
      <c r="CR35" s="642">
        <v>232467</v>
      </c>
      <c r="CS35" s="661"/>
      <c r="CT35" s="661"/>
      <c r="CU35" s="661"/>
      <c r="CV35" s="661"/>
      <c r="CW35" s="661"/>
      <c r="CX35" s="661"/>
      <c r="CY35" s="662"/>
      <c r="CZ35" s="645">
        <v>2.4</v>
      </c>
      <c r="DA35" s="663"/>
      <c r="DB35" s="663"/>
      <c r="DC35" s="664"/>
      <c r="DD35" s="648">
        <v>180925</v>
      </c>
      <c r="DE35" s="661"/>
      <c r="DF35" s="661"/>
      <c r="DG35" s="661"/>
      <c r="DH35" s="661"/>
      <c r="DI35" s="661"/>
      <c r="DJ35" s="661"/>
      <c r="DK35" s="662"/>
      <c r="DL35" s="648">
        <v>71930</v>
      </c>
      <c r="DM35" s="661"/>
      <c r="DN35" s="661"/>
      <c r="DO35" s="661"/>
      <c r="DP35" s="661"/>
      <c r="DQ35" s="661"/>
      <c r="DR35" s="661"/>
      <c r="DS35" s="661"/>
      <c r="DT35" s="661"/>
      <c r="DU35" s="661"/>
      <c r="DV35" s="662"/>
      <c r="DW35" s="645">
        <v>1.3</v>
      </c>
      <c r="DX35" s="663"/>
      <c r="DY35" s="663"/>
      <c r="DZ35" s="663"/>
      <c r="EA35" s="663"/>
      <c r="EB35" s="663"/>
      <c r="EC35" s="684"/>
    </row>
    <row r="36" spans="2:133" ht="11.25" customHeight="1" x14ac:dyDescent="0.15">
      <c r="B36" s="639" t="s">
        <v>337</v>
      </c>
      <c r="C36" s="640"/>
      <c r="D36" s="640"/>
      <c r="E36" s="640"/>
      <c r="F36" s="640"/>
      <c r="G36" s="640"/>
      <c r="H36" s="640"/>
      <c r="I36" s="640"/>
      <c r="J36" s="640"/>
      <c r="K36" s="640"/>
      <c r="L36" s="640"/>
      <c r="M36" s="640"/>
      <c r="N36" s="640"/>
      <c r="O36" s="640"/>
      <c r="P36" s="640"/>
      <c r="Q36" s="641"/>
      <c r="R36" s="642">
        <v>236744</v>
      </c>
      <c r="S36" s="643"/>
      <c r="T36" s="643"/>
      <c r="U36" s="643"/>
      <c r="V36" s="643"/>
      <c r="W36" s="643"/>
      <c r="X36" s="643"/>
      <c r="Y36" s="644"/>
      <c r="Z36" s="675">
        <v>2.4</v>
      </c>
      <c r="AA36" s="675"/>
      <c r="AB36" s="675"/>
      <c r="AC36" s="675"/>
      <c r="AD36" s="676" t="s">
        <v>243</v>
      </c>
      <c r="AE36" s="676"/>
      <c r="AF36" s="676"/>
      <c r="AG36" s="676"/>
      <c r="AH36" s="676"/>
      <c r="AI36" s="676"/>
      <c r="AJ36" s="676"/>
      <c r="AK36" s="676"/>
      <c r="AL36" s="645" t="s">
        <v>252</v>
      </c>
      <c r="AM36" s="646"/>
      <c r="AN36" s="646"/>
      <c r="AO36" s="677"/>
      <c r="AP36" s="235"/>
      <c r="AQ36" s="694" t="s">
        <v>338</v>
      </c>
      <c r="AR36" s="695"/>
      <c r="AS36" s="695"/>
      <c r="AT36" s="695"/>
      <c r="AU36" s="695"/>
      <c r="AV36" s="695"/>
      <c r="AW36" s="695"/>
      <c r="AX36" s="695"/>
      <c r="AY36" s="696"/>
      <c r="AZ36" s="697">
        <v>1107730</v>
      </c>
      <c r="BA36" s="698"/>
      <c r="BB36" s="698"/>
      <c r="BC36" s="698"/>
      <c r="BD36" s="698"/>
      <c r="BE36" s="698"/>
      <c r="BF36" s="699"/>
      <c r="BG36" s="700" t="s">
        <v>339</v>
      </c>
      <c r="BH36" s="701"/>
      <c r="BI36" s="701"/>
      <c r="BJ36" s="701"/>
      <c r="BK36" s="701"/>
      <c r="BL36" s="701"/>
      <c r="BM36" s="701"/>
      <c r="BN36" s="701"/>
      <c r="BO36" s="701"/>
      <c r="BP36" s="701"/>
      <c r="BQ36" s="701"/>
      <c r="BR36" s="701"/>
      <c r="BS36" s="701"/>
      <c r="BT36" s="701"/>
      <c r="BU36" s="702"/>
      <c r="BV36" s="697">
        <v>7798</v>
      </c>
      <c r="BW36" s="698"/>
      <c r="BX36" s="698"/>
      <c r="BY36" s="698"/>
      <c r="BZ36" s="698"/>
      <c r="CA36" s="698"/>
      <c r="CB36" s="699"/>
      <c r="CD36" s="681" t="s">
        <v>340</v>
      </c>
      <c r="CE36" s="682"/>
      <c r="CF36" s="682"/>
      <c r="CG36" s="682"/>
      <c r="CH36" s="682"/>
      <c r="CI36" s="682"/>
      <c r="CJ36" s="682"/>
      <c r="CK36" s="682"/>
      <c r="CL36" s="682"/>
      <c r="CM36" s="682"/>
      <c r="CN36" s="682"/>
      <c r="CO36" s="682"/>
      <c r="CP36" s="682"/>
      <c r="CQ36" s="683"/>
      <c r="CR36" s="642">
        <v>2273442</v>
      </c>
      <c r="CS36" s="643"/>
      <c r="CT36" s="643"/>
      <c r="CU36" s="643"/>
      <c r="CV36" s="643"/>
      <c r="CW36" s="643"/>
      <c r="CX36" s="643"/>
      <c r="CY36" s="644"/>
      <c r="CZ36" s="645">
        <v>23.4</v>
      </c>
      <c r="DA36" s="663"/>
      <c r="DB36" s="663"/>
      <c r="DC36" s="664"/>
      <c r="DD36" s="648">
        <v>1090108</v>
      </c>
      <c r="DE36" s="643"/>
      <c r="DF36" s="643"/>
      <c r="DG36" s="643"/>
      <c r="DH36" s="643"/>
      <c r="DI36" s="643"/>
      <c r="DJ36" s="643"/>
      <c r="DK36" s="644"/>
      <c r="DL36" s="648">
        <v>804485</v>
      </c>
      <c r="DM36" s="643"/>
      <c r="DN36" s="643"/>
      <c r="DO36" s="643"/>
      <c r="DP36" s="643"/>
      <c r="DQ36" s="643"/>
      <c r="DR36" s="643"/>
      <c r="DS36" s="643"/>
      <c r="DT36" s="643"/>
      <c r="DU36" s="643"/>
      <c r="DV36" s="644"/>
      <c r="DW36" s="645">
        <v>14.6</v>
      </c>
      <c r="DX36" s="663"/>
      <c r="DY36" s="663"/>
      <c r="DZ36" s="663"/>
      <c r="EA36" s="663"/>
      <c r="EB36" s="663"/>
      <c r="EC36" s="684"/>
    </row>
    <row r="37" spans="2:133" ht="11.25" customHeight="1" x14ac:dyDescent="0.15">
      <c r="B37" s="639" t="s">
        <v>341</v>
      </c>
      <c r="C37" s="640"/>
      <c r="D37" s="640"/>
      <c r="E37" s="640"/>
      <c r="F37" s="640"/>
      <c r="G37" s="640"/>
      <c r="H37" s="640"/>
      <c r="I37" s="640"/>
      <c r="J37" s="640"/>
      <c r="K37" s="640"/>
      <c r="L37" s="640"/>
      <c r="M37" s="640"/>
      <c r="N37" s="640"/>
      <c r="O37" s="640"/>
      <c r="P37" s="640"/>
      <c r="Q37" s="641"/>
      <c r="R37" s="642">
        <v>55772</v>
      </c>
      <c r="S37" s="643"/>
      <c r="T37" s="643"/>
      <c r="U37" s="643"/>
      <c r="V37" s="643"/>
      <c r="W37" s="643"/>
      <c r="X37" s="643"/>
      <c r="Y37" s="644"/>
      <c r="Z37" s="675">
        <v>0.6</v>
      </c>
      <c r="AA37" s="675"/>
      <c r="AB37" s="675"/>
      <c r="AC37" s="675"/>
      <c r="AD37" s="676" t="s">
        <v>243</v>
      </c>
      <c r="AE37" s="676"/>
      <c r="AF37" s="676"/>
      <c r="AG37" s="676"/>
      <c r="AH37" s="676"/>
      <c r="AI37" s="676"/>
      <c r="AJ37" s="676"/>
      <c r="AK37" s="676"/>
      <c r="AL37" s="645" t="s">
        <v>243</v>
      </c>
      <c r="AM37" s="646"/>
      <c r="AN37" s="646"/>
      <c r="AO37" s="677"/>
      <c r="AQ37" s="685" t="s">
        <v>342</v>
      </c>
      <c r="AR37" s="686"/>
      <c r="AS37" s="686"/>
      <c r="AT37" s="686"/>
      <c r="AU37" s="686"/>
      <c r="AV37" s="686"/>
      <c r="AW37" s="686"/>
      <c r="AX37" s="686"/>
      <c r="AY37" s="687"/>
      <c r="AZ37" s="642">
        <v>459752</v>
      </c>
      <c r="BA37" s="643"/>
      <c r="BB37" s="643"/>
      <c r="BC37" s="643"/>
      <c r="BD37" s="661"/>
      <c r="BE37" s="661"/>
      <c r="BF37" s="688"/>
      <c r="BG37" s="681" t="s">
        <v>343</v>
      </c>
      <c r="BH37" s="682"/>
      <c r="BI37" s="682"/>
      <c r="BJ37" s="682"/>
      <c r="BK37" s="682"/>
      <c r="BL37" s="682"/>
      <c r="BM37" s="682"/>
      <c r="BN37" s="682"/>
      <c r="BO37" s="682"/>
      <c r="BP37" s="682"/>
      <c r="BQ37" s="682"/>
      <c r="BR37" s="682"/>
      <c r="BS37" s="682"/>
      <c r="BT37" s="682"/>
      <c r="BU37" s="683"/>
      <c r="BV37" s="642">
        <v>5439</v>
      </c>
      <c r="BW37" s="643"/>
      <c r="BX37" s="643"/>
      <c r="BY37" s="643"/>
      <c r="BZ37" s="643"/>
      <c r="CA37" s="643"/>
      <c r="CB37" s="689"/>
      <c r="CD37" s="681" t="s">
        <v>344</v>
      </c>
      <c r="CE37" s="682"/>
      <c r="CF37" s="682"/>
      <c r="CG37" s="682"/>
      <c r="CH37" s="682"/>
      <c r="CI37" s="682"/>
      <c r="CJ37" s="682"/>
      <c r="CK37" s="682"/>
      <c r="CL37" s="682"/>
      <c r="CM37" s="682"/>
      <c r="CN37" s="682"/>
      <c r="CO37" s="682"/>
      <c r="CP37" s="682"/>
      <c r="CQ37" s="683"/>
      <c r="CR37" s="642">
        <v>312380</v>
      </c>
      <c r="CS37" s="661"/>
      <c r="CT37" s="661"/>
      <c r="CU37" s="661"/>
      <c r="CV37" s="661"/>
      <c r="CW37" s="661"/>
      <c r="CX37" s="661"/>
      <c r="CY37" s="662"/>
      <c r="CZ37" s="645">
        <v>3.2</v>
      </c>
      <c r="DA37" s="663"/>
      <c r="DB37" s="663"/>
      <c r="DC37" s="664"/>
      <c r="DD37" s="648">
        <v>274135</v>
      </c>
      <c r="DE37" s="661"/>
      <c r="DF37" s="661"/>
      <c r="DG37" s="661"/>
      <c r="DH37" s="661"/>
      <c r="DI37" s="661"/>
      <c r="DJ37" s="661"/>
      <c r="DK37" s="662"/>
      <c r="DL37" s="648">
        <v>261993</v>
      </c>
      <c r="DM37" s="661"/>
      <c r="DN37" s="661"/>
      <c r="DO37" s="661"/>
      <c r="DP37" s="661"/>
      <c r="DQ37" s="661"/>
      <c r="DR37" s="661"/>
      <c r="DS37" s="661"/>
      <c r="DT37" s="661"/>
      <c r="DU37" s="661"/>
      <c r="DV37" s="662"/>
      <c r="DW37" s="645">
        <v>4.8</v>
      </c>
      <c r="DX37" s="663"/>
      <c r="DY37" s="663"/>
      <c r="DZ37" s="663"/>
      <c r="EA37" s="663"/>
      <c r="EB37" s="663"/>
      <c r="EC37" s="684"/>
    </row>
    <row r="38" spans="2:133" ht="11.25" customHeight="1" x14ac:dyDescent="0.15">
      <c r="B38" s="639" t="s">
        <v>345</v>
      </c>
      <c r="C38" s="640"/>
      <c r="D38" s="640"/>
      <c r="E38" s="640"/>
      <c r="F38" s="640"/>
      <c r="G38" s="640"/>
      <c r="H38" s="640"/>
      <c r="I38" s="640"/>
      <c r="J38" s="640"/>
      <c r="K38" s="640"/>
      <c r="L38" s="640"/>
      <c r="M38" s="640"/>
      <c r="N38" s="640"/>
      <c r="O38" s="640"/>
      <c r="P38" s="640"/>
      <c r="Q38" s="641"/>
      <c r="R38" s="642">
        <v>495313</v>
      </c>
      <c r="S38" s="643"/>
      <c r="T38" s="643"/>
      <c r="U38" s="643"/>
      <c r="V38" s="643"/>
      <c r="W38" s="643"/>
      <c r="X38" s="643"/>
      <c r="Y38" s="644"/>
      <c r="Z38" s="675">
        <v>5</v>
      </c>
      <c r="AA38" s="675"/>
      <c r="AB38" s="675"/>
      <c r="AC38" s="675"/>
      <c r="AD38" s="676">
        <v>17768</v>
      </c>
      <c r="AE38" s="676"/>
      <c r="AF38" s="676"/>
      <c r="AG38" s="676"/>
      <c r="AH38" s="676"/>
      <c r="AI38" s="676"/>
      <c r="AJ38" s="676"/>
      <c r="AK38" s="676"/>
      <c r="AL38" s="645">
        <v>0.3</v>
      </c>
      <c r="AM38" s="646"/>
      <c r="AN38" s="646"/>
      <c r="AO38" s="677"/>
      <c r="AQ38" s="685" t="s">
        <v>346</v>
      </c>
      <c r="AR38" s="686"/>
      <c r="AS38" s="686"/>
      <c r="AT38" s="686"/>
      <c r="AU38" s="686"/>
      <c r="AV38" s="686"/>
      <c r="AW38" s="686"/>
      <c r="AX38" s="686"/>
      <c r="AY38" s="687"/>
      <c r="AZ38" s="642">
        <v>167197</v>
      </c>
      <c r="BA38" s="643"/>
      <c r="BB38" s="643"/>
      <c r="BC38" s="643"/>
      <c r="BD38" s="661"/>
      <c r="BE38" s="661"/>
      <c r="BF38" s="688"/>
      <c r="BG38" s="681" t="s">
        <v>347</v>
      </c>
      <c r="BH38" s="682"/>
      <c r="BI38" s="682"/>
      <c r="BJ38" s="682"/>
      <c r="BK38" s="682"/>
      <c r="BL38" s="682"/>
      <c r="BM38" s="682"/>
      <c r="BN38" s="682"/>
      <c r="BO38" s="682"/>
      <c r="BP38" s="682"/>
      <c r="BQ38" s="682"/>
      <c r="BR38" s="682"/>
      <c r="BS38" s="682"/>
      <c r="BT38" s="682"/>
      <c r="BU38" s="683"/>
      <c r="BV38" s="642">
        <v>2114</v>
      </c>
      <c r="BW38" s="643"/>
      <c r="BX38" s="643"/>
      <c r="BY38" s="643"/>
      <c r="BZ38" s="643"/>
      <c r="CA38" s="643"/>
      <c r="CB38" s="689"/>
      <c r="CD38" s="681" t="s">
        <v>348</v>
      </c>
      <c r="CE38" s="682"/>
      <c r="CF38" s="682"/>
      <c r="CG38" s="682"/>
      <c r="CH38" s="682"/>
      <c r="CI38" s="682"/>
      <c r="CJ38" s="682"/>
      <c r="CK38" s="682"/>
      <c r="CL38" s="682"/>
      <c r="CM38" s="682"/>
      <c r="CN38" s="682"/>
      <c r="CO38" s="682"/>
      <c r="CP38" s="682"/>
      <c r="CQ38" s="683"/>
      <c r="CR38" s="642">
        <v>646746</v>
      </c>
      <c r="CS38" s="643"/>
      <c r="CT38" s="643"/>
      <c r="CU38" s="643"/>
      <c r="CV38" s="643"/>
      <c r="CW38" s="643"/>
      <c r="CX38" s="643"/>
      <c r="CY38" s="644"/>
      <c r="CZ38" s="645">
        <v>6.7</v>
      </c>
      <c r="DA38" s="663"/>
      <c r="DB38" s="663"/>
      <c r="DC38" s="664"/>
      <c r="DD38" s="648">
        <v>578221</v>
      </c>
      <c r="DE38" s="643"/>
      <c r="DF38" s="643"/>
      <c r="DG38" s="643"/>
      <c r="DH38" s="643"/>
      <c r="DI38" s="643"/>
      <c r="DJ38" s="643"/>
      <c r="DK38" s="644"/>
      <c r="DL38" s="648">
        <v>249786</v>
      </c>
      <c r="DM38" s="643"/>
      <c r="DN38" s="643"/>
      <c r="DO38" s="643"/>
      <c r="DP38" s="643"/>
      <c r="DQ38" s="643"/>
      <c r="DR38" s="643"/>
      <c r="DS38" s="643"/>
      <c r="DT38" s="643"/>
      <c r="DU38" s="643"/>
      <c r="DV38" s="644"/>
      <c r="DW38" s="645">
        <v>4.5</v>
      </c>
      <c r="DX38" s="663"/>
      <c r="DY38" s="663"/>
      <c r="DZ38" s="663"/>
      <c r="EA38" s="663"/>
      <c r="EB38" s="663"/>
      <c r="EC38" s="684"/>
    </row>
    <row r="39" spans="2:133" ht="11.25" customHeight="1" x14ac:dyDescent="0.15">
      <c r="B39" s="639" t="s">
        <v>349</v>
      </c>
      <c r="C39" s="640"/>
      <c r="D39" s="640"/>
      <c r="E39" s="640"/>
      <c r="F39" s="640"/>
      <c r="G39" s="640"/>
      <c r="H39" s="640"/>
      <c r="I39" s="640"/>
      <c r="J39" s="640"/>
      <c r="K39" s="640"/>
      <c r="L39" s="640"/>
      <c r="M39" s="640"/>
      <c r="N39" s="640"/>
      <c r="O39" s="640"/>
      <c r="P39" s="640"/>
      <c r="Q39" s="641"/>
      <c r="R39" s="642">
        <v>725030</v>
      </c>
      <c r="S39" s="643"/>
      <c r="T39" s="643"/>
      <c r="U39" s="643"/>
      <c r="V39" s="643"/>
      <c r="W39" s="643"/>
      <c r="X39" s="643"/>
      <c r="Y39" s="644"/>
      <c r="Z39" s="675">
        <v>7.4</v>
      </c>
      <c r="AA39" s="675"/>
      <c r="AB39" s="675"/>
      <c r="AC39" s="675"/>
      <c r="AD39" s="676" t="s">
        <v>252</v>
      </c>
      <c r="AE39" s="676"/>
      <c r="AF39" s="676"/>
      <c r="AG39" s="676"/>
      <c r="AH39" s="676"/>
      <c r="AI39" s="676"/>
      <c r="AJ39" s="676"/>
      <c r="AK39" s="676"/>
      <c r="AL39" s="645" t="s">
        <v>243</v>
      </c>
      <c r="AM39" s="646"/>
      <c r="AN39" s="646"/>
      <c r="AO39" s="677"/>
      <c r="AQ39" s="685" t="s">
        <v>350</v>
      </c>
      <c r="AR39" s="686"/>
      <c r="AS39" s="686"/>
      <c r="AT39" s="686"/>
      <c r="AU39" s="686"/>
      <c r="AV39" s="686"/>
      <c r="AW39" s="686"/>
      <c r="AX39" s="686"/>
      <c r="AY39" s="687"/>
      <c r="AZ39" s="642">
        <v>98851</v>
      </c>
      <c r="BA39" s="643"/>
      <c r="BB39" s="643"/>
      <c r="BC39" s="643"/>
      <c r="BD39" s="661"/>
      <c r="BE39" s="661"/>
      <c r="BF39" s="688"/>
      <c r="BG39" s="681" t="s">
        <v>351</v>
      </c>
      <c r="BH39" s="682"/>
      <c r="BI39" s="682"/>
      <c r="BJ39" s="682"/>
      <c r="BK39" s="682"/>
      <c r="BL39" s="682"/>
      <c r="BM39" s="682"/>
      <c r="BN39" s="682"/>
      <c r="BO39" s="682"/>
      <c r="BP39" s="682"/>
      <c r="BQ39" s="682"/>
      <c r="BR39" s="682"/>
      <c r="BS39" s="682"/>
      <c r="BT39" s="682"/>
      <c r="BU39" s="683"/>
      <c r="BV39" s="642">
        <v>3694</v>
      </c>
      <c r="BW39" s="643"/>
      <c r="BX39" s="643"/>
      <c r="BY39" s="643"/>
      <c r="BZ39" s="643"/>
      <c r="CA39" s="643"/>
      <c r="CB39" s="689"/>
      <c r="CD39" s="681" t="s">
        <v>352</v>
      </c>
      <c r="CE39" s="682"/>
      <c r="CF39" s="682"/>
      <c r="CG39" s="682"/>
      <c r="CH39" s="682"/>
      <c r="CI39" s="682"/>
      <c r="CJ39" s="682"/>
      <c r="CK39" s="682"/>
      <c r="CL39" s="682"/>
      <c r="CM39" s="682"/>
      <c r="CN39" s="682"/>
      <c r="CO39" s="682"/>
      <c r="CP39" s="682"/>
      <c r="CQ39" s="683"/>
      <c r="CR39" s="642">
        <v>84173</v>
      </c>
      <c r="CS39" s="661"/>
      <c r="CT39" s="661"/>
      <c r="CU39" s="661"/>
      <c r="CV39" s="661"/>
      <c r="CW39" s="661"/>
      <c r="CX39" s="661"/>
      <c r="CY39" s="662"/>
      <c r="CZ39" s="645">
        <v>0.9</v>
      </c>
      <c r="DA39" s="663"/>
      <c r="DB39" s="663"/>
      <c r="DC39" s="664"/>
      <c r="DD39" s="648">
        <v>40254</v>
      </c>
      <c r="DE39" s="661"/>
      <c r="DF39" s="661"/>
      <c r="DG39" s="661"/>
      <c r="DH39" s="661"/>
      <c r="DI39" s="661"/>
      <c r="DJ39" s="661"/>
      <c r="DK39" s="662"/>
      <c r="DL39" s="648" t="s">
        <v>252</v>
      </c>
      <c r="DM39" s="661"/>
      <c r="DN39" s="661"/>
      <c r="DO39" s="661"/>
      <c r="DP39" s="661"/>
      <c r="DQ39" s="661"/>
      <c r="DR39" s="661"/>
      <c r="DS39" s="661"/>
      <c r="DT39" s="661"/>
      <c r="DU39" s="661"/>
      <c r="DV39" s="662"/>
      <c r="DW39" s="645" t="s">
        <v>243</v>
      </c>
      <c r="DX39" s="663"/>
      <c r="DY39" s="663"/>
      <c r="DZ39" s="663"/>
      <c r="EA39" s="663"/>
      <c r="EB39" s="663"/>
      <c r="EC39" s="684"/>
    </row>
    <row r="40" spans="2:133" ht="11.25" customHeight="1" x14ac:dyDescent="0.15">
      <c r="B40" s="639" t="s">
        <v>353</v>
      </c>
      <c r="C40" s="640"/>
      <c r="D40" s="640"/>
      <c r="E40" s="640"/>
      <c r="F40" s="640"/>
      <c r="G40" s="640"/>
      <c r="H40" s="640"/>
      <c r="I40" s="640"/>
      <c r="J40" s="640"/>
      <c r="K40" s="640"/>
      <c r="L40" s="640"/>
      <c r="M40" s="640"/>
      <c r="N40" s="640"/>
      <c r="O40" s="640"/>
      <c r="P40" s="640"/>
      <c r="Q40" s="641"/>
      <c r="R40" s="642" t="s">
        <v>243</v>
      </c>
      <c r="S40" s="643"/>
      <c r="T40" s="643"/>
      <c r="U40" s="643"/>
      <c r="V40" s="643"/>
      <c r="W40" s="643"/>
      <c r="X40" s="643"/>
      <c r="Y40" s="644"/>
      <c r="Z40" s="675" t="s">
        <v>243</v>
      </c>
      <c r="AA40" s="675"/>
      <c r="AB40" s="675"/>
      <c r="AC40" s="675"/>
      <c r="AD40" s="676" t="s">
        <v>252</v>
      </c>
      <c r="AE40" s="676"/>
      <c r="AF40" s="676"/>
      <c r="AG40" s="676"/>
      <c r="AH40" s="676"/>
      <c r="AI40" s="676"/>
      <c r="AJ40" s="676"/>
      <c r="AK40" s="676"/>
      <c r="AL40" s="645" t="s">
        <v>252</v>
      </c>
      <c r="AM40" s="646"/>
      <c r="AN40" s="646"/>
      <c r="AO40" s="677"/>
      <c r="AQ40" s="685" t="s">
        <v>354</v>
      </c>
      <c r="AR40" s="686"/>
      <c r="AS40" s="686"/>
      <c r="AT40" s="686"/>
      <c r="AU40" s="686"/>
      <c r="AV40" s="686"/>
      <c r="AW40" s="686"/>
      <c r="AX40" s="686"/>
      <c r="AY40" s="687"/>
      <c r="AZ40" s="642">
        <v>31747</v>
      </c>
      <c r="BA40" s="643"/>
      <c r="BB40" s="643"/>
      <c r="BC40" s="643"/>
      <c r="BD40" s="661"/>
      <c r="BE40" s="661"/>
      <c r="BF40" s="688"/>
      <c r="BG40" s="690" t="s">
        <v>355</v>
      </c>
      <c r="BH40" s="691"/>
      <c r="BI40" s="691"/>
      <c r="BJ40" s="691"/>
      <c r="BK40" s="691"/>
      <c r="BL40" s="236"/>
      <c r="BM40" s="682" t="s">
        <v>356</v>
      </c>
      <c r="BN40" s="682"/>
      <c r="BO40" s="682"/>
      <c r="BP40" s="682"/>
      <c r="BQ40" s="682"/>
      <c r="BR40" s="682"/>
      <c r="BS40" s="682"/>
      <c r="BT40" s="682"/>
      <c r="BU40" s="683"/>
      <c r="BV40" s="642">
        <v>67</v>
      </c>
      <c r="BW40" s="643"/>
      <c r="BX40" s="643"/>
      <c r="BY40" s="643"/>
      <c r="BZ40" s="643"/>
      <c r="CA40" s="643"/>
      <c r="CB40" s="689"/>
      <c r="CD40" s="681" t="s">
        <v>357</v>
      </c>
      <c r="CE40" s="682"/>
      <c r="CF40" s="682"/>
      <c r="CG40" s="682"/>
      <c r="CH40" s="682"/>
      <c r="CI40" s="682"/>
      <c r="CJ40" s="682"/>
      <c r="CK40" s="682"/>
      <c r="CL40" s="682"/>
      <c r="CM40" s="682"/>
      <c r="CN40" s="682"/>
      <c r="CO40" s="682"/>
      <c r="CP40" s="682"/>
      <c r="CQ40" s="683"/>
      <c r="CR40" s="642">
        <v>353620</v>
      </c>
      <c r="CS40" s="643"/>
      <c r="CT40" s="643"/>
      <c r="CU40" s="643"/>
      <c r="CV40" s="643"/>
      <c r="CW40" s="643"/>
      <c r="CX40" s="643"/>
      <c r="CY40" s="644"/>
      <c r="CZ40" s="645">
        <v>3.6</v>
      </c>
      <c r="DA40" s="663"/>
      <c r="DB40" s="663"/>
      <c r="DC40" s="664"/>
      <c r="DD40" s="648">
        <v>113877</v>
      </c>
      <c r="DE40" s="643"/>
      <c r="DF40" s="643"/>
      <c r="DG40" s="643"/>
      <c r="DH40" s="643"/>
      <c r="DI40" s="643"/>
      <c r="DJ40" s="643"/>
      <c r="DK40" s="644"/>
      <c r="DL40" s="648" t="s">
        <v>243</v>
      </c>
      <c r="DM40" s="643"/>
      <c r="DN40" s="643"/>
      <c r="DO40" s="643"/>
      <c r="DP40" s="643"/>
      <c r="DQ40" s="643"/>
      <c r="DR40" s="643"/>
      <c r="DS40" s="643"/>
      <c r="DT40" s="643"/>
      <c r="DU40" s="643"/>
      <c r="DV40" s="644"/>
      <c r="DW40" s="645" t="s">
        <v>150</v>
      </c>
      <c r="DX40" s="663"/>
      <c r="DY40" s="663"/>
      <c r="DZ40" s="663"/>
      <c r="EA40" s="663"/>
      <c r="EB40" s="663"/>
      <c r="EC40" s="684"/>
    </row>
    <row r="41" spans="2:133" ht="11.25" customHeight="1" x14ac:dyDescent="0.15">
      <c r="B41" s="639" t="s">
        <v>358</v>
      </c>
      <c r="C41" s="640"/>
      <c r="D41" s="640"/>
      <c r="E41" s="640"/>
      <c r="F41" s="640"/>
      <c r="G41" s="640"/>
      <c r="H41" s="640"/>
      <c r="I41" s="640"/>
      <c r="J41" s="640"/>
      <c r="K41" s="640"/>
      <c r="L41" s="640"/>
      <c r="M41" s="640"/>
      <c r="N41" s="640"/>
      <c r="O41" s="640"/>
      <c r="P41" s="640"/>
      <c r="Q41" s="641"/>
      <c r="R41" s="642" t="s">
        <v>243</v>
      </c>
      <c r="S41" s="643"/>
      <c r="T41" s="643"/>
      <c r="U41" s="643"/>
      <c r="V41" s="643"/>
      <c r="W41" s="643"/>
      <c r="X41" s="643"/>
      <c r="Y41" s="644"/>
      <c r="Z41" s="675" t="s">
        <v>252</v>
      </c>
      <c r="AA41" s="675"/>
      <c r="AB41" s="675"/>
      <c r="AC41" s="675"/>
      <c r="AD41" s="676" t="s">
        <v>252</v>
      </c>
      <c r="AE41" s="676"/>
      <c r="AF41" s="676"/>
      <c r="AG41" s="676"/>
      <c r="AH41" s="676"/>
      <c r="AI41" s="676"/>
      <c r="AJ41" s="676"/>
      <c r="AK41" s="676"/>
      <c r="AL41" s="645" t="s">
        <v>150</v>
      </c>
      <c r="AM41" s="646"/>
      <c r="AN41" s="646"/>
      <c r="AO41" s="677"/>
      <c r="AQ41" s="685" t="s">
        <v>359</v>
      </c>
      <c r="AR41" s="686"/>
      <c r="AS41" s="686"/>
      <c r="AT41" s="686"/>
      <c r="AU41" s="686"/>
      <c r="AV41" s="686"/>
      <c r="AW41" s="686"/>
      <c r="AX41" s="686"/>
      <c r="AY41" s="687"/>
      <c r="AZ41" s="642">
        <v>69027</v>
      </c>
      <c r="BA41" s="643"/>
      <c r="BB41" s="643"/>
      <c r="BC41" s="643"/>
      <c r="BD41" s="661"/>
      <c r="BE41" s="661"/>
      <c r="BF41" s="688"/>
      <c r="BG41" s="690"/>
      <c r="BH41" s="691"/>
      <c r="BI41" s="691"/>
      <c r="BJ41" s="691"/>
      <c r="BK41" s="691"/>
      <c r="BL41" s="236"/>
      <c r="BM41" s="682" t="s">
        <v>360</v>
      </c>
      <c r="BN41" s="682"/>
      <c r="BO41" s="682"/>
      <c r="BP41" s="682"/>
      <c r="BQ41" s="682"/>
      <c r="BR41" s="682"/>
      <c r="BS41" s="682"/>
      <c r="BT41" s="682"/>
      <c r="BU41" s="683"/>
      <c r="BV41" s="642" t="s">
        <v>150</v>
      </c>
      <c r="BW41" s="643"/>
      <c r="BX41" s="643"/>
      <c r="BY41" s="643"/>
      <c r="BZ41" s="643"/>
      <c r="CA41" s="643"/>
      <c r="CB41" s="689"/>
      <c r="CD41" s="681" t="s">
        <v>361</v>
      </c>
      <c r="CE41" s="682"/>
      <c r="CF41" s="682"/>
      <c r="CG41" s="682"/>
      <c r="CH41" s="682"/>
      <c r="CI41" s="682"/>
      <c r="CJ41" s="682"/>
      <c r="CK41" s="682"/>
      <c r="CL41" s="682"/>
      <c r="CM41" s="682"/>
      <c r="CN41" s="682"/>
      <c r="CO41" s="682"/>
      <c r="CP41" s="682"/>
      <c r="CQ41" s="683"/>
      <c r="CR41" s="642" t="s">
        <v>243</v>
      </c>
      <c r="CS41" s="661"/>
      <c r="CT41" s="661"/>
      <c r="CU41" s="661"/>
      <c r="CV41" s="661"/>
      <c r="CW41" s="661"/>
      <c r="CX41" s="661"/>
      <c r="CY41" s="662"/>
      <c r="CZ41" s="645" t="s">
        <v>243</v>
      </c>
      <c r="DA41" s="663"/>
      <c r="DB41" s="663"/>
      <c r="DC41" s="664"/>
      <c r="DD41" s="648" t="s">
        <v>243</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362</v>
      </c>
      <c r="C42" s="640"/>
      <c r="D42" s="640"/>
      <c r="E42" s="640"/>
      <c r="F42" s="640"/>
      <c r="G42" s="640"/>
      <c r="H42" s="640"/>
      <c r="I42" s="640"/>
      <c r="J42" s="640"/>
      <c r="K42" s="640"/>
      <c r="L42" s="640"/>
      <c r="M42" s="640"/>
      <c r="N42" s="640"/>
      <c r="O42" s="640"/>
      <c r="P42" s="640"/>
      <c r="Q42" s="641"/>
      <c r="R42" s="642">
        <v>146568</v>
      </c>
      <c r="S42" s="643"/>
      <c r="T42" s="643"/>
      <c r="U42" s="643"/>
      <c r="V42" s="643"/>
      <c r="W42" s="643"/>
      <c r="X42" s="643"/>
      <c r="Y42" s="644"/>
      <c r="Z42" s="675">
        <v>1.5</v>
      </c>
      <c r="AA42" s="675"/>
      <c r="AB42" s="675"/>
      <c r="AC42" s="675"/>
      <c r="AD42" s="676" t="s">
        <v>252</v>
      </c>
      <c r="AE42" s="676"/>
      <c r="AF42" s="676"/>
      <c r="AG42" s="676"/>
      <c r="AH42" s="676"/>
      <c r="AI42" s="676"/>
      <c r="AJ42" s="676"/>
      <c r="AK42" s="676"/>
      <c r="AL42" s="645" t="s">
        <v>243</v>
      </c>
      <c r="AM42" s="646"/>
      <c r="AN42" s="646"/>
      <c r="AO42" s="677"/>
      <c r="AQ42" s="678" t="s">
        <v>363</v>
      </c>
      <c r="AR42" s="679"/>
      <c r="AS42" s="679"/>
      <c r="AT42" s="679"/>
      <c r="AU42" s="679"/>
      <c r="AV42" s="679"/>
      <c r="AW42" s="679"/>
      <c r="AX42" s="679"/>
      <c r="AY42" s="680"/>
      <c r="AZ42" s="626">
        <v>281156</v>
      </c>
      <c r="BA42" s="665"/>
      <c r="BB42" s="665"/>
      <c r="BC42" s="665"/>
      <c r="BD42" s="627"/>
      <c r="BE42" s="627"/>
      <c r="BF42" s="671"/>
      <c r="BG42" s="692"/>
      <c r="BH42" s="693"/>
      <c r="BI42" s="693"/>
      <c r="BJ42" s="693"/>
      <c r="BK42" s="693"/>
      <c r="BL42" s="237"/>
      <c r="BM42" s="672" t="s">
        <v>364</v>
      </c>
      <c r="BN42" s="672"/>
      <c r="BO42" s="672"/>
      <c r="BP42" s="672"/>
      <c r="BQ42" s="672"/>
      <c r="BR42" s="672"/>
      <c r="BS42" s="672"/>
      <c r="BT42" s="672"/>
      <c r="BU42" s="673"/>
      <c r="BV42" s="626">
        <v>138</v>
      </c>
      <c r="BW42" s="665"/>
      <c r="BX42" s="665"/>
      <c r="BY42" s="665"/>
      <c r="BZ42" s="665"/>
      <c r="CA42" s="665"/>
      <c r="CB42" s="674"/>
      <c r="CD42" s="639" t="s">
        <v>365</v>
      </c>
      <c r="CE42" s="640"/>
      <c r="CF42" s="640"/>
      <c r="CG42" s="640"/>
      <c r="CH42" s="640"/>
      <c r="CI42" s="640"/>
      <c r="CJ42" s="640"/>
      <c r="CK42" s="640"/>
      <c r="CL42" s="640"/>
      <c r="CM42" s="640"/>
      <c r="CN42" s="640"/>
      <c r="CO42" s="640"/>
      <c r="CP42" s="640"/>
      <c r="CQ42" s="641"/>
      <c r="CR42" s="642">
        <v>1492278</v>
      </c>
      <c r="CS42" s="643"/>
      <c r="CT42" s="643"/>
      <c r="CU42" s="643"/>
      <c r="CV42" s="643"/>
      <c r="CW42" s="643"/>
      <c r="CX42" s="643"/>
      <c r="CY42" s="644"/>
      <c r="CZ42" s="645">
        <v>15.4</v>
      </c>
      <c r="DA42" s="646"/>
      <c r="DB42" s="646"/>
      <c r="DC42" s="647"/>
      <c r="DD42" s="648">
        <v>506863</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366</v>
      </c>
      <c r="C43" s="624"/>
      <c r="D43" s="624"/>
      <c r="E43" s="624"/>
      <c r="F43" s="624"/>
      <c r="G43" s="624"/>
      <c r="H43" s="624"/>
      <c r="I43" s="624"/>
      <c r="J43" s="624"/>
      <c r="K43" s="624"/>
      <c r="L43" s="624"/>
      <c r="M43" s="624"/>
      <c r="N43" s="624"/>
      <c r="O43" s="624"/>
      <c r="P43" s="624"/>
      <c r="Q43" s="625"/>
      <c r="R43" s="626">
        <v>9828245</v>
      </c>
      <c r="S43" s="665"/>
      <c r="T43" s="665"/>
      <c r="U43" s="665"/>
      <c r="V43" s="665"/>
      <c r="W43" s="665"/>
      <c r="X43" s="665"/>
      <c r="Y43" s="666"/>
      <c r="Z43" s="667">
        <v>100</v>
      </c>
      <c r="AA43" s="667"/>
      <c r="AB43" s="667"/>
      <c r="AC43" s="667"/>
      <c r="AD43" s="668">
        <v>5352885</v>
      </c>
      <c r="AE43" s="668"/>
      <c r="AF43" s="668"/>
      <c r="AG43" s="668"/>
      <c r="AH43" s="668"/>
      <c r="AI43" s="668"/>
      <c r="AJ43" s="668"/>
      <c r="AK43" s="668"/>
      <c r="AL43" s="629">
        <v>100</v>
      </c>
      <c r="AM43" s="669"/>
      <c r="AN43" s="669"/>
      <c r="AO43" s="670"/>
      <c r="BV43" s="238"/>
      <c r="BW43" s="238"/>
      <c r="BX43" s="238"/>
      <c r="BY43" s="238"/>
      <c r="BZ43" s="238"/>
      <c r="CA43" s="238"/>
      <c r="CB43" s="238"/>
      <c r="CD43" s="639" t="s">
        <v>367</v>
      </c>
      <c r="CE43" s="640"/>
      <c r="CF43" s="640"/>
      <c r="CG43" s="640"/>
      <c r="CH43" s="640"/>
      <c r="CI43" s="640"/>
      <c r="CJ43" s="640"/>
      <c r="CK43" s="640"/>
      <c r="CL43" s="640"/>
      <c r="CM43" s="640"/>
      <c r="CN43" s="640"/>
      <c r="CO43" s="640"/>
      <c r="CP43" s="640"/>
      <c r="CQ43" s="641"/>
      <c r="CR43" s="642">
        <v>54410</v>
      </c>
      <c r="CS43" s="661"/>
      <c r="CT43" s="661"/>
      <c r="CU43" s="661"/>
      <c r="CV43" s="661"/>
      <c r="CW43" s="661"/>
      <c r="CX43" s="661"/>
      <c r="CY43" s="662"/>
      <c r="CZ43" s="645">
        <v>0.6</v>
      </c>
      <c r="DA43" s="663"/>
      <c r="DB43" s="663"/>
      <c r="DC43" s="664"/>
      <c r="DD43" s="648">
        <v>54315</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314</v>
      </c>
      <c r="CE44" s="656"/>
      <c r="CF44" s="639" t="s">
        <v>368</v>
      </c>
      <c r="CG44" s="640"/>
      <c r="CH44" s="640"/>
      <c r="CI44" s="640"/>
      <c r="CJ44" s="640"/>
      <c r="CK44" s="640"/>
      <c r="CL44" s="640"/>
      <c r="CM44" s="640"/>
      <c r="CN44" s="640"/>
      <c r="CO44" s="640"/>
      <c r="CP44" s="640"/>
      <c r="CQ44" s="641"/>
      <c r="CR44" s="642">
        <v>1492273</v>
      </c>
      <c r="CS44" s="643"/>
      <c r="CT44" s="643"/>
      <c r="CU44" s="643"/>
      <c r="CV44" s="643"/>
      <c r="CW44" s="643"/>
      <c r="CX44" s="643"/>
      <c r="CY44" s="644"/>
      <c r="CZ44" s="645">
        <v>15.4</v>
      </c>
      <c r="DA44" s="646"/>
      <c r="DB44" s="646"/>
      <c r="DC44" s="647"/>
      <c r="DD44" s="648">
        <v>506858</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369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370</v>
      </c>
      <c r="CG45" s="640"/>
      <c r="CH45" s="640"/>
      <c r="CI45" s="640"/>
      <c r="CJ45" s="640"/>
      <c r="CK45" s="640"/>
      <c r="CL45" s="640"/>
      <c r="CM45" s="640"/>
      <c r="CN45" s="640"/>
      <c r="CO45" s="640"/>
      <c r="CP45" s="640"/>
      <c r="CQ45" s="641"/>
      <c r="CR45" s="642">
        <v>615324</v>
      </c>
      <c r="CS45" s="661"/>
      <c r="CT45" s="661"/>
      <c r="CU45" s="661"/>
      <c r="CV45" s="661"/>
      <c r="CW45" s="661"/>
      <c r="CX45" s="661"/>
      <c r="CY45" s="662"/>
      <c r="CZ45" s="645">
        <v>6.3</v>
      </c>
      <c r="DA45" s="663"/>
      <c r="DB45" s="663"/>
      <c r="DC45" s="664"/>
      <c r="DD45" s="648">
        <v>105356</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371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372</v>
      </c>
      <c r="CG46" s="640"/>
      <c r="CH46" s="640"/>
      <c r="CI46" s="640"/>
      <c r="CJ46" s="640"/>
      <c r="CK46" s="640"/>
      <c r="CL46" s="640"/>
      <c r="CM46" s="640"/>
      <c r="CN46" s="640"/>
      <c r="CO46" s="640"/>
      <c r="CP46" s="640"/>
      <c r="CQ46" s="641"/>
      <c r="CR46" s="642">
        <v>746973</v>
      </c>
      <c r="CS46" s="643"/>
      <c r="CT46" s="643"/>
      <c r="CU46" s="643"/>
      <c r="CV46" s="643"/>
      <c r="CW46" s="643"/>
      <c r="CX46" s="643"/>
      <c r="CY46" s="644"/>
      <c r="CZ46" s="645">
        <v>7.7</v>
      </c>
      <c r="DA46" s="646"/>
      <c r="DB46" s="646"/>
      <c r="DC46" s="647"/>
      <c r="DD46" s="648">
        <v>399820</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373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374</v>
      </c>
      <c r="CG47" s="640"/>
      <c r="CH47" s="640"/>
      <c r="CI47" s="640"/>
      <c r="CJ47" s="640"/>
      <c r="CK47" s="640"/>
      <c r="CL47" s="640"/>
      <c r="CM47" s="640"/>
      <c r="CN47" s="640"/>
      <c r="CO47" s="640"/>
      <c r="CP47" s="640"/>
      <c r="CQ47" s="641"/>
      <c r="CR47" s="642">
        <v>5</v>
      </c>
      <c r="CS47" s="661"/>
      <c r="CT47" s="661"/>
      <c r="CU47" s="661"/>
      <c r="CV47" s="661"/>
      <c r="CW47" s="661"/>
      <c r="CX47" s="661"/>
      <c r="CY47" s="662"/>
      <c r="CZ47" s="645">
        <v>0</v>
      </c>
      <c r="DA47" s="663"/>
      <c r="DB47" s="663"/>
      <c r="DC47" s="664"/>
      <c r="DD47" s="648">
        <v>5</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375</v>
      </c>
      <c r="CG48" s="640"/>
      <c r="CH48" s="640"/>
      <c r="CI48" s="640"/>
      <c r="CJ48" s="640"/>
      <c r="CK48" s="640"/>
      <c r="CL48" s="640"/>
      <c r="CM48" s="640"/>
      <c r="CN48" s="640"/>
      <c r="CO48" s="640"/>
      <c r="CP48" s="640"/>
      <c r="CQ48" s="641"/>
      <c r="CR48" s="642" t="s">
        <v>243</v>
      </c>
      <c r="CS48" s="643"/>
      <c r="CT48" s="643"/>
      <c r="CU48" s="643"/>
      <c r="CV48" s="643"/>
      <c r="CW48" s="643"/>
      <c r="CX48" s="643"/>
      <c r="CY48" s="644"/>
      <c r="CZ48" s="645" t="s">
        <v>150</v>
      </c>
      <c r="DA48" s="646"/>
      <c r="DB48" s="646"/>
      <c r="DC48" s="647"/>
      <c r="DD48" s="648" t="s">
        <v>243</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376</v>
      </c>
      <c r="CE49" s="624"/>
      <c r="CF49" s="624"/>
      <c r="CG49" s="624"/>
      <c r="CH49" s="624"/>
      <c r="CI49" s="624"/>
      <c r="CJ49" s="624"/>
      <c r="CK49" s="624"/>
      <c r="CL49" s="624"/>
      <c r="CM49" s="624"/>
      <c r="CN49" s="624"/>
      <c r="CO49" s="624"/>
      <c r="CP49" s="624"/>
      <c r="CQ49" s="625"/>
      <c r="CR49" s="626">
        <v>9702238</v>
      </c>
      <c r="CS49" s="627"/>
      <c r="CT49" s="627"/>
      <c r="CU49" s="627"/>
      <c r="CV49" s="627"/>
      <c r="CW49" s="627"/>
      <c r="CX49" s="627"/>
      <c r="CY49" s="628"/>
      <c r="CZ49" s="629">
        <v>100</v>
      </c>
      <c r="DA49" s="630"/>
      <c r="DB49" s="630"/>
      <c r="DC49" s="631"/>
      <c r="DD49" s="632">
        <v>6300189</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nrwlktfrGnYznvCfhCTvwV2vwI0FwPSuePb6KULmdt/UxU25c56Xnk/Tk0xWWDOqaXp3cKy8qLpFWA+/1MXarg==" saltValue="YT+LGLDx0sKeiZWXzi9cm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9:Q39"/>
    <mergeCell ref="R39:Y39"/>
    <mergeCell ref="Z39:AC39"/>
    <mergeCell ref="AD39:AK39"/>
    <mergeCell ref="AL39:AO39"/>
    <mergeCell ref="AQ39:AY39"/>
    <mergeCell ref="AZ39:BF39"/>
    <mergeCell ref="BG39:BU39"/>
    <mergeCell ref="BG38:BU38"/>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4" zoomScale="70" zoomScaleNormal="25" zoomScaleSheetLayoutView="70" workbookViewId="0">
      <selection activeCell="Q36" sqref="Q36:U36"/>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378</v>
      </c>
      <c r="DK2" s="1168"/>
      <c r="DL2" s="1168"/>
      <c r="DM2" s="1168"/>
      <c r="DN2" s="1168"/>
      <c r="DO2" s="1169"/>
      <c r="DP2" s="251"/>
      <c r="DQ2" s="1167" t="s">
        <v>379</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380</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381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382</v>
      </c>
      <c r="B5" s="1053"/>
      <c r="C5" s="1053"/>
      <c r="D5" s="1053"/>
      <c r="E5" s="1053"/>
      <c r="F5" s="1053"/>
      <c r="G5" s="1053"/>
      <c r="H5" s="1053"/>
      <c r="I5" s="1053"/>
      <c r="J5" s="1053"/>
      <c r="K5" s="1053"/>
      <c r="L5" s="1053"/>
      <c r="M5" s="1053"/>
      <c r="N5" s="1053"/>
      <c r="O5" s="1053"/>
      <c r="P5" s="1054"/>
      <c r="Q5" s="1058" t="s">
        <v>383</v>
      </c>
      <c r="R5" s="1059"/>
      <c r="S5" s="1059"/>
      <c r="T5" s="1059"/>
      <c r="U5" s="1060"/>
      <c r="V5" s="1058" t="s">
        <v>384</v>
      </c>
      <c r="W5" s="1059"/>
      <c r="X5" s="1059"/>
      <c r="Y5" s="1059"/>
      <c r="Z5" s="1060"/>
      <c r="AA5" s="1058" t="s">
        <v>385</v>
      </c>
      <c r="AB5" s="1059"/>
      <c r="AC5" s="1059"/>
      <c r="AD5" s="1059"/>
      <c r="AE5" s="1059"/>
      <c r="AF5" s="1170" t="s">
        <v>386</v>
      </c>
      <c r="AG5" s="1059"/>
      <c r="AH5" s="1059"/>
      <c r="AI5" s="1059"/>
      <c r="AJ5" s="1074"/>
      <c r="AK5" s="1059" t="s">
        <v>387</v>
      </c>
      <c r="AL5" s="1059"/>
      <c r="AM5" s="1059"/>
      <c r="AN5" s="1059"/>
      <c r="AO5" s="1060"/>
      <c r="AP5" s="1058" t="s">
        <v>388</v>
      </c>
      <c r="AQ5" s="1059"/>
      <c r="AR5" s="1059"/>
      <c r="AS5" s="1059"/>
      <c r="AT5" s="1060"/>
      <c r="AU5" s="1058" t="s">
        <v>389</v>
      </c>
      <c r="AV5" s="1059"/>
      <c r="AW5" s="1059"/>
      <c r="AX5" s="1059"/>
      <c r="AY5" s="1074"/>
      <c r="AZ5" s="258"/>
      <c r="BA5" s="258"/>
      <c r="BB5" s="258"/>
      <c r="BC5" s="258"/>
      <c r="BD5" s="258"/>
      <c r="BE5" s="259"/>
      <c r="BF5" s="259"/>
      <c r="BG5" s="259"/>
      <c r="BH5" s="259"/>
      <c r="BI5" s="259"/>
      <c r="BJ5" s="259"/>
      <c r="BK5" s="259"/>
      <c r="BL5" s="259"/>
      <c r="BM5" s="259"/>
      <c r="BN5" s="259"/>
      <c r="BO5" s="259"/>
      <c r="BP5" s="259"/>
      <c r="BQ5" s="1052" t="s">
        <v>390</v>
      </c>
      <c r="BR5" s="1053"/>
      <c r="BS5" s="1053"/>
      <c r="BT5" s="1053"/>
      <c r="BU5" s="1053"/>
      <c r="BV5" s="1053"/>
      <c r="BW5" s="1053"/>
      <c r="BX5" s="1053"/>
      <c r="BY5" s="1053"/>
      <c r="BZ5" s="1053"/>
      <c r="CA5" s="1053"/>
      <c r="CB5" s="1053"/>
      <c r="CC5" s="1053"/>
      <c r="CD5" s="1053"/>
      <c r="CE5" s="1053"/>
      <c r="CF5" s="1053"/>
      <c r="CG5" s="1054"/>
      <c r="CH5" s="1058" t="s">
        <v>391</v>
      </c>
      <c r="CI5" s="1059"/>
      <c r="CJ5" s="1059"/>
      <c r="CK5" s="1059"/>
      <c r="CL5" s="1060"/>
      <c r="CM5" s="1058" t="s">
        <v>392</v>
      </c>
      <c r="CN5" s="1059"/>
      <c r="CO5" s="1059"/>
      <c r="CP5" s="1059"/>
      <c r="CQ5" s="1060"/>
      <c r="CR5" s="1058" t="s">
        <v>393</v>
      </c>
      <c r="CS5" s="1059"/>
      <c r="CT5" s="1059"/>
      <c r="CU5" s="1059"/>
      <c r="CV5" s="1060"/>
      <c r="CW5" s="1058" t="s">
        <v>394</v>
      </c>
      <c r="CX5" s="1059"/>
      <c r="CY5" s="1059"/>
      <c r="CZ5" s="1059"/>
      <c r="DA5" s="1060"/>
      <c r="DB5" s="1058" t="s">
        <v>395</v>
      </c>
      <c r="DC5" s="1059"/>
      <c r="DD5" s="1059"/>
      <c r="DE5" s="1059"/>
      <c r="DF5" s="1060"/>
      <c r="DG5" s="1155" t="s">
        <v>396</v>
      </c>
      <c r="DH5" s="1156"/>
      <c r="DI5" s="1156"/>
      <c r="DJ5" s="1156"/>
      <c r="DK5" s="1157"/>
      <c r="DL5" s="1155" t="s">
        <v>397</v>
      </c>
      <c r="DM5" s="1156"/>
      <c r="DN5" s="1156"/>
      <c r="DO5" s="1156"/>
      <c r="DP5" s="1157"/>
      <c r="DQ5" s="1058" t="s">
        <v>398</v>
      </c>
      <c r="DR5" s="1059"/>
      <c r="DS5" s="1059"/>
      <c r="DT5" s="1059"/>
      <c r="DU5" s="1060"/>
      <c r="DV5" s="1058" t="s">
        <v>389</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399</v>
      </c>
      <c r="C7" s="1108"/>
      <c r="D7" s="1108"/>
      <c r="E7" s="1108"/>
      <c r="F7" s="1108"/>
      <c r="G7" s="1108"/>
      <c r="H7" s="1108"/>
      <c r="I7" s="1108"/>
      <c r="J7" s="1108"/>
      <c r="K7" s="1108"/>
      <c r="L7" s="1108"/>
      <c r="M7" s="1108"/>
      <c r="N7" s="1108"/>
      <c r="O7" s="1108"/>
      <c r="P7" s="1109"/>
      <c r="Q7" s="1161">
        <v>9935</v>
      </c>
      <c r="R7" s="1162"/>
      <c r="S7" s="1162"/>
      <c r="T7" s="1162"/>
      <c r="U7" s="1162"/>
      <c r="V7" s="1162">
        <v>9811</v>
      </c>
      <c r="W7" s="1162"/>
      <c r="X7" s="1162"/>
      <c r="Y7" s="1162"/>
      <c r="Z7" s="1162"/>
      <c r="AA7" s="1162">
        <v>124</v>
      </c>
      <c r="AB7" s="1162"/>
      <c r="AC7" s="1162"/>
      <c r="AD7" s="1162"/>
      <c r="AE7" s="1163"/>
      <c r="AF7" s="1164">
        <v>89</v>
      </c>
      <c r="AG7" s="1165"/>
      <c r="AH7" s="1165"/>
      <c r="AI7" s="1165"/>
      <c r="AJ7" s="1166"/>
      <c r="AK7" s="1148">
        <v>262</v>
      </c>
      <c r="AL7" s="1149"/>
      <c r="AM7" s="1149"/>
      <c r="AN7" s="1149"/>
      <c r="AO7" s="1149"/>
      <c r="AP7" s="1149">
        <v>11811</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c r="BT7" s="1153"/>
      <c r="BU7" s="1153"/>
      <c r="BV7" s="1153"/>
      <c r="BW7" s="1153"/>
      <c r="BX7" s="1153"/>
      <c r="BY7" s="1153"/>
      <c r="BZ7" s="1153"/>
      <c r="CA7" s="1153"/>
      <c r="CB7" s="1153"/>
      <c r="CC7" s="1153"/>
      <c r="CD7" s="1153"/>
      <c r="CE7" s="1153"/>
      <c r="CF7" s="1153"/>
      <c r="CG7" s="1154"/>
      <c r="CH7" s="1145"/>
      <c r="CI7" s="1146"/>
      <c r="CJ7" s="1146"/>
      <c r="CK7" s="1146"/>
      <c r="CL7" s="1147"/>
      <c r="CM7" s="1145"/>
      <c r="CN7" s="1146"/>
      <c r="CO7" s="1146"/>
      <c r="CP7" s="1146"/>
      <c r="CQ7" s="1147"/>
      <c r="CR7" s="1145"/>
      <c r="CS7" s="1146"/>
      <c r="CT7" s="1146"/>
      <c r="CU7" s="1146"/>
      <c r="CV7" s="1147"/>
      <c r="CW7" s="1145"/>
      <c r="CX7" s="1146"/>
      <c r="CY7" s="1146"/>
      <c r="CZ7" s="1146"/>
      <c r="DA7" s="1147"/>
      <c r="DB7" s="1145"/>
      <c r="DC7" s="1146"/>
      <c r="DD7" s="1146"/>
      <c r="DE7" s="1146"/>
      <c r="DF7" s="1147"/>
      <c r="DG7" s="1145"/>
      <c r="DH7" s="1146"/>
      <c r="DI7" s="1146"/>
      <c r="DJ7" s="1146"/>
      <c r="DK7" s="1147"/>
      <c r="DL7" s="1145"/>
      <c r="DM7" s="1146"/>
      <c r="DN7" s="1146"/>
      <c r="DO7" s="1146"/>
      <c r="DP7" s="1147"/>
      <c r="DQ7" s="1145"/>
      <c r="DR7" s="1146"/>
      <c r="DS7" s="1146"/>
      <c r="DT7" s="1146"/>
      <c r="DU7" s="1147"/>
      <c r="DV7" s="1172"/>
      <c r="DW7" s="1173"/>
      <c r="DX7" s="1173"/>
      <c r="DY7" s="1173"/>
      <c r="DZ7" s="1174"/>
      <c r="EA7" s="256"/>
    </row>
    <row r="8" spans="1:131" s="257" customFormat="1" ht="26.25" customHeight="1" x14ac:dyDescent="0.15">
      <c r="A8" s="263">
        <v>2</v>
      </c>
      <c r="B8" s="1088" t="s">
        <v>400</v>
      </c>
      <c r="C8" s="1089"/>
      <c r="D8" s="1089"/>
      <c r="E8" s="1089"/>
      <c r="F8" s="1089"/>
      <c r="G8" s="1089"/>
      <c r="H8" s="1089"/>
      <c r="I8" s="1089"/>
      <c r="J8" s="1089"/>
      <c r="K8" s="1089"/>
      <c r="L8" s="1089"/>
      <c r="M8" s="1089"/>
      <c r="N8" s="1089"/>
      <c r="O8" s="1089"/>
      <c r="P8" s="1090"/>
      <c r="Q8" s="1100">
        <v>72</v>
      </c>
      <c r="R8" s="1101"/>
      <c r="S8" s="1101"/>
      <c r="T8" s="1101"/>
      <c r="U8" s="1101"/>
      <c r="V8" s="1101">
        <v>70</v>
      </c>
      <c r="W8" s="1101"/>
      <c r="X8" s="1101"/>
      <c r="Y8" s="1101"/>
      <c r="Z8" s="1101"/>
      <c r="AA8" s="1101">
        <v>2</v>
      </c>
      <c r="AB8" s="1101"/>
      <c r="AC8" s="1101"/>
      <c r="AD8" s="1101"/>
      <c r="AE8" s="1102"/>
      <c r="AF8" s="1094">
        <v>2</v>
      </c>
      <c r="AG8" s="1095"/>
      <c r="AH8" s="1095"/>
      <c r="AI8" s="1095"/>
      <c r="AJ8" s="1096"/>
      <c r="AK8" s="1143">
        <v>31</v>
      </c>
      <c r="AL8" s="1144"/>
      <c r="AM8" s="1144"/>
      <c r="AN8" s="1144"/>
      <c r="AO8" s="1144"/>
      <c r="AP8" s="1144" t="s">
        <v>597</v>
      </c>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c r="BT8" s="1072"/>
      <c r="BU8" s="1072"/>
      <c r="BV8" s="1072"/>
      <c r="BW8" s="1072"/>
      <c r="BX8" s="1072"/>
      <c r="BY8" s="1072"/>
      <c r="BZ8" s="1072"/>
      <c r="CA8" s="1072"/>
      <c r="CB8" s="1072"/>
      <c r="CC8" s="1072"/>
      <c r="CD8" s="1072"/>
      <c r="CE8" s="1072"/>
      <c r="CF8" s="1072"/>
      <c r="CG8" s="1073"/>
      <c r="CH8" s="1046"/>
      <c r="CI8" s="1047"/>
      <c r="CJ8" s="1047"/>
      <c r="CK8" s="1047"/>
      <c r="CL8" s="1048"/>
      <c r="CM8" s="1046"/>
      <c r="CN8" s="1047"/>
      <c r="CO8" s="1047"/>
      <c r="CP8" s="1047"/>
      <c r="CQ8" s="1048"/>
      <c r="CR8" s="1046"/>
      <c r="CS8" s="1047"/>
      <c r="CT8" s="1047"/>
      <c r="CU8" s="1047"/>
      <c r="CV8" s="1048"/>
      <c r="CW8" s="1046"/>
      <c r="CX8" s="1047"/>
      <c r="CY8" s="1047"/>
      <c r="CZ8" s="1047"/>
      <c r="DA8" s="1048"/>
      <c r="DB8" s="1046"/>
      <c r="DC8" s="1047"/>
      <c r="DD8" s="1047"/>
      <c r="DE8" s="1047"/>
      <c r="DF8" s="1048"/>
      <c r="DG8" s="1046"/>
      <c r="DH8" s="1047"/>
      <c r="DI8" s="1047"/>
      <c r="DJ8" s="1047"/>
      <c r="DK8" s="1048"/>
      <c r="DL8" s="1046"/>
      <c r="DM8" s="1047"/>
      <c r="DN8" s="1047"/>
      <c r="DO8" s="1047"/>
      <c r="DP8" s="1048"/>
      <c r="DQ8" s="1046"/>
      <c r="DR8" s="1047"/>
      <c r="DS8" s="1047"/>
      <c r="DT8" s="1047"/>
      <c r="DU8" s="1048"/>
      <c r="DV8" s="1049"/>
      <c r="DW8" s="1050"/>
      <c r="DX8" s="1050"/>
      <c r="DY8" s="1050"/>
      <c r="DZ8" s="1051"/>
      <c r="EA8" s="256"/>
    </row>
    <row r="9" spans="1:131" s="257" customFormat="1" ht="26.25" customHeight="1" x14ac:dyDescent="0.15">
      <c r="A9" s="263">
        <v>3</v>
      </c>
      <c r="B9" s="1088"/>
      <c r="C9" s="1089"/>
      <c r="D9" s="1089"/>
      <c r="E9" s="1089"/>
      <c r="F9" s="1089"/>
      <c r="G9" s="1089"/>
      <c r="H9" s="1089"/>
      <c r="I9" s="1089"/>
      <c r="J9" s="1089"/>
      <c r="K9" s="1089"/>
      <c r="L9" s="1089"/>
      <c r="M9" s="1089"/>
      <c r="N9" s="1089"/>
      <c r="O9" s="1089"/>
      <c r="P9" s="1090"/>
      <c r="Q9" s="1100"/>
      <c r="R9" s="1101"/>
      <c r="S9" s="1101"/>
      <c r="T9" s="1101"/>
      <c r="U9" s="1101"/>
      <c r="V9" s="1101"/>
      <c r="W9" s="1101"/>
      <c r="X9" s="1101"/>
      <c r="Y9" s="1101"/>
      <c r="Z9" s="1101"/>
      <c r="AA9" s="1101"/>
      <c r="AB9" s="1101"/>
      <c r="AC9" s="1101"/>
      <c r="AD9" s="1101"/>
      <c r="AE9" s="1102"/>
      <c r="AF9" s="1094"/>
      <c r="AG9" s="1095"/>
      <c r="AH9" s="1095"/>
      <c r="AI9" s="1095"/>
      <c r="AJ9" s="1096"/>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15">
      <c r="A10" s="263">
        <v>4</v>
      </c>
      <c r="B10" s="1088"/>
      <c r="C10" s="1089"/>
      <c r="D10" s="1089"/>
      <c r="E10" s="1089"/>
      <c r="F10" s="1089"/>
      <c r="G10" s="1089"/>
      <c r="H10" s="1089"/>
      <c r="I10" s="1089"/>
      <c r="J10" s="1089"/>
      <c r="K10" s="1089"/>
      <c r="L10" s="1089"/>
      <c r="M10" s="1089"/>
      <c r="N10" s="1089"/>
      <c r="O10" s="1089"/>
      <c r="P10" s="1090"/>
      <c r="Q10" s="1100"/>
      <c r="R10" s="1101"/>
      <c r="S10" s="1101"/>
      <c r="T10" s="1101"/>
      <c r="U10" s="1101"/>
      <c r="V10" s="1101"/>
      <c r="W10" s="1101"/>
      <c r="X10" s="1101"/>
      <c r="Y10" s="1101"/>
      <c r="Z10" s="1101"/>
      <c r="AA10" s="1101"/>
      <c r="AB10" s="1101"/>
      <c r="AC10" s="1101"/>
      <c r="AD10" s="1101"/>
      <c r="AE10" s="1102"/>
      <c r="AF10" s="1094"/>
      <c r="AG10" s="1095"/>
      <c r="AH10" s="1095"/>
      <c r="AI10" s="1095"/>
      <c r="AJ10" s="1096"/>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88"/>
      <c r="C11" s="1089"/>
      <c r="D11" s="1089"/>
      <c r="E11" s="1089"/>
      <c r="F11" s="1089"/>
      <c r="G11" s="1089"/>
      <c r="H11" s="1089"/>
      <c r="I11" s="1089"/>
      <c r="J11" s="1089"/>
      <c r="K11" s="1089"/>
      <c r="L11" s="1089"/>
      <c r="M11" s="1089"/>
      <c r="N11" s="1089"/>
      <c r="O11" s="1089"/>
      <c r="P11" s="1090"/>
      <c r="Q11" s="1100"/>
      <c r="R11" s="1101"/>
      <c r="S11" s="1101"/>
      <c r="T11" s="1101"/>
      <c r="U11" s="1101"/>
      <c r="V11" s="1101"/>
      <c r="W11" s="1101"/>
      <c r="X11" s="1101"/>
      <c r="Y11" s="1101"/>
      <c r="Z11" s="1101"/>
      <c r="AA11" s="1101"/>
      <c r="AB11" s="1101"/>
      <c r="AC11" s="1101"/>
      <c r="AD11" s="1101"/>
      <c r="AE11" s="1102"/>
      <c r="AF11" s="1094"/>
      <c r="AG11" s="1095"/>
      <c r="AH11" s="1095"/>
      <c r="AI11" s="1095"/>
      <c r="AJ11" s="1096"/>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88"/>
      <c r="C12" s="1089"/>
      <c r="D12" s="1089"/>
      <c r="E12" s="1089"/>
      <c r="F12" s="1089"/>
      <c r="G12" s="1089"/>
      <c r="H12" s="1089"/>
      <c r="I12" s="1089"/>
      <c r="J12" s="1089"/>
      <c r="K12" s="1089"/>
      <c r="L12" s="1089"/>
      <c r="M12" s="1089"/>
      <c r="N12" s="1089"/>
      <c r="O12" s="1089"/>
      <c r="P12" s="1090"/>
      <c r="Q12" s="1100"/>
      <c r="R12" s="1101"/>
      <c r="S12" s="1101"/>
      <c r="T12" s="1101"/>
      <c r="U12" s="1101"/>
      <c r="V12" s="1101"/>
      <c r="W12" s="1101"/>
      <c r="X12" s="1101"/>
      <c r="Y12" s="1101"/>
      <c r="Z12" s="1101"/>
      <c r="AA12" s="1101"/>
      <c r="AB12" s="1101"/>
      <c r="AC12" s="1101"/>
      <c r="AD12" s="1101"/>
      <c r="AE12" s="1102"/>
      <c r="AF12" s="1094"/>
      <c r="AG12" s="1095"/>
      <c r="AH12" s="1095"/>
      <c r="AI12" s="1095"/>
      <c r="AJ12" s="1096"/>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88"/>
      <c r="C13" s="1089"/>
      <c r="D13" s="1089"/>
      <c r="E13" s="1089"/>
      <c r="F13" s="1089"/>
      <c r="G13" s="1089"/>
      <c r="H13" s="1089"/>
      <c r="I13" s="1089"/>
      <c r="J13" s="1089"/>
      <c r="K13" s="1089"/>
      <c r="L13" s="1089"/>
      <c r="M13" s="1089"/>
      <c r="N13" s="1089"/>
      <c r="O13" s="1089"/>
      <c r="P13" s="1090"/>
      <c r="Q13" s="1100"/>
      <c r="R13" s="1101"/>
      <c r="S13" s="1101"/>
      <c r="T13" s="1101"/>
      <c r="U13" s="1101"/>
      <c r="V13" s="1101"/>
      <c r="W13" s="1101"/>
      <c r="X13" s="1101"/>
      <c r="Y13" s="1101"/>
      <c r="Z13" s="1101"/>
      <c r="AA13" s="1101"/>
      <c r="AB13" s="1101"/>
      <c r="AC13" s="1101"/>
      <c r="AD13" s="1101"/>
      <c r="AE13" s="1102"/>
      <c r="AF13" s="1094"/>
      <c r="AG13" s="1095"/>
      <c r="AH13" s="1095"/>
      <c r="AI13" s="1095"/>
      <c r="AJ13" s="1096"/>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88"/>
      <c r="C14" s="1089"/>
      <c r="D14" s="1089"/>
      <c r="E14" s="1089"/>
      <c r="F14" s="1089"/>
      <c r="G14" s="1089"/>
      <c r="H14" s="1089"/>
      <c r="I14" s="1089"/>
      <c r="J14" s="1089"/>
      <c r="K14" s="1089"/>
      <c r="L14" s="1089"/>
      <c r="M14" s="1089"/>
      <c r="N14" s="1089"/>
      <c r="O14" s="1089"/>
      <c r="P14" s="1090"/>
      <c r="Q14" s="1100"/>
      <c r="R14" s="1101"/>
      <c r="S14" s="1101"/>
      <c r="T14" s="1101"/>
      <c r="U14" s="1101"/>
      <c r="V14" s="1101"/>
      <c r="W14" s="1101"/>
      <c r="X14" s="1101"/>
      <c r="Y14" s="1101"/>
      <c r="Z14" s="1101"/>
      <c r="AA14" s="1101"/>
      <c r="AB14" s="1101"/>
      <c r="AC14" s="1101"/>
      <c r="AD14" s="1101"/>
      <c r="AE14" s="1102"/>
      <c r="AF14" s="1094"/>
      <c r="AG14" s="1095"/>
      <c r="AH14" s="1095"/>
      <c r="AI14" s="1095"/>
      <c r="AJ14" s="1096"/>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88"/>
      <c r="C15" s="1089"/>
      <c r="D15" s="1089"/>
      <c r="E15" s="1089"/>
      <c r="F15" s="1089"/>
      <c r="G15" s="1089"/>
      <c r="H15" s="1089"/>
      <c r="I15" s="1089"/>
      <c r="J15" s="1089"/>
      <c r="K15" s="1089"/>
      <c r="L15" s="1089"/>
      <c r="M15" s="1089"/>
      <c r="N15" s="1089"/>
      <c r="O15" s="1089"/>
      <c r="P15" s="1090"/>
      <c r="Q15" s="1100"/>
      <c r="R15" s="1101"/>
      <c r="S15" s="1101"/>
      <c r="T15" s="1101"/>
      <c r="U15" s="1101"/>
      <c r="V15" s="1101"/>
      <c r="W15" s="1101"/>
      <c r="X15" s="1101"/>
      <c r="Y15" s="1101"/>
      <c r="Z15" s="1101"/>
      <c r="AA15" s="1101"/>
      <c r="AB15" s="1101"/>
      <c r="AC15" s="1101"/>
      <c r="AD15" s="1101"/>
      <c r="AE15" s="1102"/>
      <c r="AF15" s="1094"/>
      <c r="AG15" s="1095"/>
      <c r="AH15" s="1095"/>
      <c r="AI15" s="1095"/>
      <c r="AJ15" s="1096"/>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88"/>
      <c r="C16" s="1089"/>
      <c r="D16" s="1089"/>
      <c r="E16" s="1089"/>
      <c r="F16" s="1089"/>
      <c r="G16" s="1089"/>
      <c r="H16" s="1089"/>
      <c r="I16" s="1089"/>
      <c r="J16" s="1089"/>
      <c r="K16" s="1089"/>
      <c r="L16" s="1089"/>
      <c r="M16" s="1089"/>
      <c r="N16" s="1089"/>
      <c r="O16" s="1089"/>
      <c r="P16" s="1090"/>
      <c r="Q16" s="1100"/>
      <c r="R16" s="1101"/>
      <c r="S16" s="1101"/>
      <c r="T16" s="1101"/>
      <c r="U16" s="1101"/>
      <c r="V16" s="1101"/>
      <c r="W16" s="1101"/>
      <c r="X16" s="1101"/>
      <c r="Y16" s="1101"/>
      <c r="Z16" s="1101"/>
      <c r="AA16" s="1101"/>
      <c r="AB16" s="1101"/>
      <c r="AC16" s="1101"/>
      <c r="AD16" s="1101"/>
      <c r="AE16" s="1102"/>
      <c r="AF16" s="1094"/>
      <c r="AG16" s="1095"/>
      <c r="AH16" s="1095"/>
      <c r="AI16" s="1095"/>
      <c r="AJ16" s="1096"/>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88"/>
      <c r="C17" s="1089"/>
      <c r="D17" s="1089"/>
      <c r="E17" s="1089"/>
      <c r="F17" s="1089"/>
      <c r="G17" s="1089"/>
      <c r="H17" s="1089"/>
      <c r="I17" s="1089"/>
      <c r="J17" s="1089"/>
      <c r="K17" s="1089"/>
      <c r="L17" s="1089"/>
      <c r="M17" s="1089"/>
      <c r="N17" s="1089"/>
      <c r="O17" s="1089"/>
      <c r="P17" s="1090"/>
      <c r="Q17" s="1100"/>
      <c r="R17" s="1101"/>
      <c r="S17" s="1101"/>
      <c r="T17" s="1101"/>
      <c r="U17" s="1101"/>
      <c r="V17" s="1101"/>
      <c r="W17" s="1101"/>
      <c r="X17" s="1101"/>
      <c r="Y17" s="1101"/>
      <c r="Z17" s="1101"/>
      <c r="AA17" s="1101"/>
      <c r="AB17" s="1101"/>
      <c r="AC17" s="1101"/>
      <c r="AD17" s="1101"/>
      <c r="AE17" s="1102"/>
      <c r="AF17" s="1094"/>
      <c r="AG17" s="1095"/>
      <c r="AH17" s="1095"/>
      <c r="AI17" s="1095"/>
      <c r="AJ17" s="1096"/>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88"/>
      <c r="C18" s="1089"/>
      <c r="D18" s="1089"/>
      <c r="E18" s="1089"/>
      <c r="F18" s="1089"/>
      <c r="G18" s="1089"/>
      <c r="H18" s="1089"/>
      <c r="I18" s="1089"/>
      <c r="J18" s="1089"/>
      <c r="K18" s="1089"/>
      <c r="L18" s="1089"/>
      <c r="M18" s="1089"/>
      <c r="N18" s="1089"/>
      <c r="O18" s="1089"/>
      <c r="P18" s="1090"/>
      <c r="Q18" s="1100"/>
      <c r="R18" s="1101"/>
      <c r="S18" s="1101"/>
      <c r="T18" s="1101"/>
      <c r="U18" s="1101"/>
      <c r="V18" s="1101"/>
      <c r="W18" s="1101"/>
      <c r="X18" s="1101"/>
      <c r="Y18" s="1101"/>
      <c r="Z18" s="1101"/>
      <c r="AA18" s="1101"/>
      <c r="AB18" s="1101"/>
      <c r="AC18" s="1101"/>
      <c r="AD18" s="1101"/>
      <c r="AE18" s="1102"/>
      <c r="AF18" s="1094"/>
      <c r="AG18" s="1095"/>
      <c r="AH18" s="1095"/>
      <c r="AI18" s="1095"/>
      <c r="AJ18" s="1096"/>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88"/>
      <c r="C19" s="1089"/>
      <c r="D19" s="1089"/>
      <c r="E19" s="1089"/>
      <c r="F19" s="1089"/>
      <c r="G19" s="1089"/>
      <c r="H19" s="1089"/>
      <c r="I19" s="1089"/>
      <c r="J19" s="1089"/>
      <c r="K19" s="1089"/>
      <c r="L19" s="1089"/>
      <c r="M19" s="1089"/>
      <c r="N19" s="1089"/>
      <c r="O19" s="1089"/>
      <c r="P19" s="1090"/>
      <c r="Q19" s="1100"/>
      <c r="R19" s="1101"/>
      <c r="S19" s="1101"/>
      <c r="T19" s="1101"/>
      <c r="U19" s="1101"/>
      <c r="V19" s="1101"/>
      <c r="W19" s="1101"/>
      <c r="X19" s="1101"/>
      <c r="Y19" s="1101"/>
      <c r="Z19" s="1101"/>
      <c r="AA19" s="1101"/>
      <c r="AB19" s="1101"/>
      <c r="AC19" s="1101"/>
      <c r="AD19" s="1101"/>
      <c r="AE19" s="1102"/>
      <c r="AF19" s="1094"/>
      <c r="AG19" s="1095"/>
      <c r="AH19" s="1095"/>
      <c r="AI19" s="1095"/>
      <c r="AJ19" s="1096"/>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88"/>
      <c r="C20" s="1089"/>
      <c r="D20" s="1089"/>
      <c r="E20" s="1089"/>
      <c r="F20" s="1089"/>
      <c r="G20" s="1089"/>
      <c r="H20" s="1089"/>
      <c r="I20" s="1089"/>
      <c r="J20" s="1089"/>
      <c r="K20" s="1089"/>
      <c r="L20" s="1089"/>
      <c r="M20" s="1089"/>
      <c r="N20" s="1089"/>
      <c r="O20" s="1089"/>
      <c r="P20" s="1090"/>
      <c r="Q20" s="1100"/>
      <c r="R20" s="1101"/>
      <c r="S20" s="1101"/>
      <c r="T20" s="1101"/>
      <c r="U20" s="1101"/>
      <c r="V20" s="1101"/>
      <c r="W20" s="1101"/>
      <c r="X20" s="1101"/>
      <c r="Y20" s="1101"/>
      <c r="Z20" s="1101"/>
      <c r="AA20" s="1101"/>
      <c r="AB20" s="1101"/>
      <c r="AC20" s="1101"/>
      <c r="AD20" s="1101"/>
      <c r="AE20" s="1102"/>
      <c r="AF20" s="1094"/>
      <c r="AG20" s="1095"/>
      <c r="AH20" s="1095"/>
      <c r="AI20" s="1095"/>
      <c r="AJ20" s="1096"/>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88"/>
      <c r="C21" s="1089"/>
      <c r="D21" s="1089"/>
      <c r="E21" s="1089"/>
      <c r="F21" s="1089"/>
      <c r="G21" s="1089"/>
      <c r="H21" s="1089"/>
      <c r="I21" s="1089"/>
      <c r="J21" s="1089"/>
      <c r="K21" s="1089"/>
      <c r="L21" s="1089"/>
      <c r="M21" s="1089"/>
      <c r="N21" s="1089"/>
      <c r="O21" s="1089"/>
      <c r="P21" s="1090"/>
      <c r="Q21" s="1100"/>
      <c r="R21" s="1101"/>
      <c r="S21" s="1101"/>
      <c r="T21" s="1101"/>
      <c r="U21" s="1101"/>
      <c r="V21" s="1101"/>
      <c r="W21" s="1101"/>
      <c r="X21" s="1101"/>
      <c r="Y21" s="1101"/>
      <c r="Z21" s="1101"/>
      <c r="AA21" s="1101"/>
      <c r="AB21" s="1101"/>
      <c r="AC21" s="1101"/>
      <c r="AD21" s="1101"/>
      <c r="AE21" s="1102"/>
      <c r="AF21" s="1094"/>
      <c r="AG21" s="1095"/>
      <c r="AH21" s="1095"/>
      <c r="AI21" s="1095"/>
      <c r="AJ21" s="1096"/>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88"/>
      <c r="C22" s="1089"/>
      <c r="D22" s="1089"/>
      <c r="E22" s="1089"/>
      <c r="F22" s="1089"/>
      <c r="G22" s="1089"/>
      <c r="H22" s="1089"/>
      <c r="I22" s="1089"/>
      <c r="J22" s="1089"/>
      <c r="K22" s="1089"/>
      <c r="L22" s="1089"/>
      <c r="M22" s="1089"/>
      <c r="N22" s="1089"/>
      <c r="O22" s="1089"/>
      <c r="P22" s="1090"/>
      <c r="Q22" s="1138"/>
      <c r="R22" s="1139"/>
      <c r="S22" s="1139"/>
      <c r="T22" s="1139"/>
      <c r="U22" s="1139"/>
      <c r="V22" s="1139"/>
      <c r="W22" s="1139"/>
      <c r="X22" s="1139"/>
      <c r="Y22" s="1139"/>
      <c r="Z22" s="1139"/>
      <c r="AA22" s="1139"/>
      <c r="AB22" s="1139"/>
      <c r="AC22" s="1139"/>
      <c r="AD22" s="1139"/>
      <c r="AE22" s="1140"/>
      <c r="AF22" s="1094"/>
      <c r="AG22" s="1095"/>
      <c r="AH22" s="1095"/>
      <c r="AI22" s="1095"/>
      <c r="AJ22" s="1096"/>
      <c r="AK22" s="1134"/>
      <c r="AL22" s="1135"/>
      <c r="AM22" s="1135"/>
      <c r="AN22" s="1135"/>
      <c r="AO22" s="1135"/>
      <c r="AP22" s="1135"/>
      <c r="AQ22" s="1135"/>
      <c r="AR22" s="1135"/>
      <c r="AS22" s="1135"/>
      <c r="AT22" s="1135"/>
      <c r="AU22" s="1136"/>
      <c r="AV22" s="1136"/>
      <c r="AW22" s="1136"/>
      <c r="AX22" s="1136"/>
      <c r="AY22" s="1137"/>
      <c r="AZ22" s="1086" t="s">
        <v>401</v>
      </c>
      <c r="BA22" s="1086"/>
      <c r="BB22" s="1086"/>
      <c r="BC22" s="1086"/>
      <c r="BD22" s="1087"/>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402</v>
      </c>
      <c r="B23" s="1001" t="s">
        <v>403</v>
      </c>
      <c r="C23" s="1002"/>
      <c r="D23" s="1002"/>
      <c r="E23" s="1002"/>
      <c r="F23" s="1002"/>
      <c r="G23" s="1002"/>
      <c r="H23" s="1002"/>
      <c r="I23" s="1002"/>
      <c r="J23" s="1002"/>
      <c r="K23" s="1002"/>
      <c r="L23" s="1002"/>
      <c r="M23" s="1002"/>
      <c r="N23" s="1002"/>
      <c r="O23" s="1002"/>
      <c r="P23" s="1003"/>
      <c r="Q23" s="1125">
        <v>10007</v>
      </c>
      <c r="R23" s="1126"/>
      <c r="S23" s="1126"/>
      <c r="T23" s="1126"/>
      <c r="U23" s="1126"/>
      <c r="V23" s="1126">
        <v>9881</v>
      </c>
      <c r="W23" s="1126"/>
      <c r="X23" s="1126"/>
      <c r="Y23" s="1126"/>
      <c r="Z23" s="1126"/>
      <c r="AA23" s="1126">
        <v>126</v>
      </c>
      <c r="AB23" s="1126"/>
      <c r="AC23" s="1126"/>
      <c r="AD23" s="1126"/>
      <c r="AE23" s="1127"/>
      <c r="AF23" s="1128">
        <v>91</v>
      </c>
      <c r="AG23" s="1126"/>
      <c r="AH23" s="1126"/>
      <c r="AI23" s="1126"/>
      <c r="AJ23" s="1129"/>
      <c r="AK23" s="1130"/>
      <c r="AL23" s="1131"/>
      <c r="AM23" s="1131"/>
      <c r="AN23" s="1131"/>
      <c r="AO23" s="1131"/>
      <c r="AP23" s="1126">
        <v>11811</v>
      </c>
      <c r="AQ23" s="1126"/>
      <c r="AR23" s="1126"/>
      <c r="AS23" s="1126"/>
      <c r="AT23" s="1126"/>
      <c r="AU23" s="1132"/>
      <c r="AV23" s="1132"/>
      <c r="AW23" s="1132"/>
      <c r="AX23" s="1132"/>
      <c r="AY23" s="1133"/>
      <c r="AZ23" s="1122" t="s">
        <v>404</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405</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406</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382</v>
      </c>
      <c r="B26" s="1053"/>
      <c r="C26" s="1053"/>
      <c r="D26" s="1053"/>
      <c r="E26" s="1053"/>
      <c r="F26" s="1053"/>
      <c r="G26" s="1053"/>
      <c r="H26" s="1053"/>
      <c r="I26" s="1053"/>
      <c r="J26" s="1053"/>
      <c r="K26" s="1053"/>
      <c r="L26" s="1053"/>
      <c r="M26" s="1053"/>
      <c r="N26" s="1053"/>
      <c r="O26" s="1053"/>
      <c r="P26" s="1054"/>
      <c r="Q26" s="1058" t="s">
        <v>407</v>
      </c>
      <c r="R26" s="1059"/>
      <c r="S26" s="1059"/>
      <c r="T26" s="1059"/>
      <c r="U26" s="1060"/>
      <c r="V26" s="1058" t="s">
        <v>408</v>
      </c>
      <c r="W26" s="1059"/>
      <c r="X26" s="1059"/>
      <c r="Y26" s="1059"/>
      <c r="Z26" s="1060"/>
      <c r="AA26" s="1058" t="s">
        <v>409</v>
      </c>
      <c r="AB26" s="1059"/>
      <c r="AC26" s="1059"/>
      <c r="AD26" s="1059"/>
      <c r="AE26" s="1059"/>
      <c r="AF26" s="1116" t="s">
        <v>410</v>
      </c>
      <c r="AG26" s="1065"/>
      <c r="AH26" s="1065"/>
      <c r="AI26" s="1065"/>
      <c r="AJ26" s="1117"/>
      <c r="AK26" s="1059" t="s">
        <v>411</v>
      </c>
      <c r="AL26" s="1059"/>
      <c r="AM26" s="1059"/>
      <c r="AN26" s="1059"/>
      <c r="AO26" s="1060"/>
      <c r="AP26" s="1058" t="s">
        <v>412</v>
      </c>
      <c r="AQ26" s="1059"/>
      <c r="AR26" s="1059"/>
      <c r="AS26" s="1059"/>
      <c r="AT26" s="1060"/>
      <c r="AU26" s="1058" t="s">
        <v>413</v>
      </c>
      <c r="AV26" s="1059"/>
      <c r="AW26" s="1059"/>
      <c r="AX26" s="1059"/>
      <c r="AY26" s="1060"/>
      <c r="AZ26" s="1058" t="s">
        <v>414</v>
      </c>
      <c r="BA26" s="1059"/>
      <c r="BB26" s="1059"/>
      <c r="BC26" s="1059"/>
      <c r="BD26" s="1060"/>
      <c r="BE26" s="1058" t="s">
        <v>389</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415</v>
      </c>
      <c r="C28" s="1108"/>
      <c r="D28" s="1108"/>
      <c r="E28" s="1108"/>
      <c r="F28" s="1108"/>
      <c r="G28" s="1108"/>
      <c r="H28" s="1108"/>
      <c r="I28" s="1108"/>
      <c r="J28" s="1108"/>
      <c r="K28" s="1108"/>
      <c r="L28" s="1108"/>
      <c r="M28" s="1108"/>
      <c r="N28" s="1108"/>
      <c r="O28" s="1108"/>
      <c r="P28" s="1109"/>
      <c r="Q28" s="1110">
        <v>858</v>
      </c>
      <c r="R28" s="1111"/>
      <c r="S28" s="1111"/>
      <c r="T28" s="1111"/>
      <c r="U28" s="1111"/>
      <c r="V28" s="1111">
        <v>850</v>
      </c>
      <c r="W28" s="1111"/>
      <c r="X28" s="1111"/>
      <c r="Y28" s="1111"/>
      <c r="Z28" s="1111"/>
      <c r="AA28" s="1111">
        <v>8</v>
      </c>
      <c r="AB28" s="1111"/>
      <c r="AC28" s="1111"/>
      <c r="AD28" s="1111"/>
      <c r="AE28" s="1112"/>
      <c r="AF28" s="1113">
        <v>8</v>
      </c>
      <c r="AG28" s="1111"/>
      <c r="AH28" s="1111"/>
      <c r="AI28" s="1111"/>
      <c r="AJ28" s="1114"/>
      <c r="AK28" s="1115">
        <v>51</v>
      </c>
      <c r="AL28" s="1103"/>
      <c r="AM28" s="1103"/>
      <c r="AN28" s="1103"/>
      <c r="AO28" s="1103"/>
      <c r="AP28" s="1103" t="s">
        <v>597</v>
      </c>
      <c r="AQ28" s="1103"/>
      <c r="AR28" s="1103"/>
      <c r="AS28" s="1103"/>
      <c r="AT28" s="1103"/>
      <c r="AU28" s="1103" t="s">
        <v>597</v>
      </c>
      <c r="AV28" s="1103"/>
      <c r="AW28" s="1103"/>
      <c r="AX28" s="1103"/>
      <c r="AY28" s="1103"/>
      <c r="AZ28" s="1104" t="s">
        <v>597</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88" t="s">
        <v>416</v>
      </c>
      <c r="C29" s="1089"/>
      <c r="D29" s="1089"/>
      <c r="E29" s="1089"/>
      <c r="F29" s="1089"/>
      <c r="G29" s="1089"/>
      <c r="H29" s="1089"/>
      <c r="I29" s="1089"/>
      <c r="J29" s="1089"/>
      <c r="K29" s="1089"/>
      <c r="L29" s="1089"/>
      <c r="M29" s="1089"/>
      <c r="N29" s="1089"/>
      <c r="O29" s="1089"/>
      <c r="P29" s="1090"/>
      <c r="Q29" s="1100">
        <v>902</v>
      </c>
      <c r="R29" s="1101"/>
      <c r="S29" s="1101"/>
      <c r="T29" s="1101"/>
      <c r="U29" s="1101"/>
      <c r="V29" s="1101">
        <v>844</v>
      </c>
      <c r="W29" s="1101"/>
      <c r="X29" s="1101"/>
      <c r="Y29" s="1101"/>
      <c r="Z29" s="1101"/>
      <c r="AA29" s="1101">
        <v>58</v>
      </c>
      <c r="AB29" s="1101"/>
      <c r="AC29" s="1101"/>
      <c r="AD29" s="1101"/>
      <c r="AE29" s="1102"/>
      <c r="AF29" s="1094">
        <v>58</v>
      </c>
      <c r="AG29" s="1095"/>
      <c r="AH29" s="1095"/>
      <c r="AI29" s="1095"/>
      <c r="AJ29" s="1096"/>
      <c r="AK29" s="1037">
        <v>123</v>
      </c>
      <c r="AL29" s="1028"/>
      <c r="AM29" s="1028"/>
      <c r="AN29" s="1028"/>
      <c r="AO29" s="1028"/>
      <c r="AP29" s="1028" t="s">
        <v>597</v>
      </c>
      <c r="AQ29" s="1028"/>
      <c r="AR29" s="1028"/>
      <c r="AS29" s="1028"/>
      <c r="AT29" s="1028"/>
      <c r="AU29" s="1028" t="s">
        <v>597</v>
      </c>
      <c r="AV29" s="1028"/>
      <c r="AW29" s="1028"/>
      <c r="AX29" s="1028"/>
      <c r="AY29" s="1028"/>
      <c r="AZ29" s="1099" t="s">
        <v>597</v>
      </c>
      <c r="BA29" s="1099"/>
      <c r="BB29" s="1099"/>
      <c r="BC29" s="1099"/>
      <c r="BD29" s="1099"/>
      <c r="BE29" s="1083"/>
      <c r="BF29" s="1083"/>
      <c r="BG29" s="1083"/>
      <c r="BH29" s="1083"/>
      <c r="BI29" s="1084"/>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88" t="s">
        <v>417</v>
      </c>
      <c r="C30" s="1089"/>
      <c r="D30" s="1089"/>
      <c r="E30" s="1089"/>
      <c r="F30" s="1089"/>
      <c r="G30" s="1089"/>
      <c r="H30" s="1089"/>
      <c r="I30" s="1089"/>
      <c r="J30" s="1089"/>
      <c r="K30" s="1089"/>
      <c r="L30" s="1089"/>
      <c r="M30" s="1089"/>
      <c r="N30" s="1089"/>
      <c r="O30" s="1089"/>
      <c r="P30" s="1090"/>
      <c r="Q30" s="1100">
        <v>131</v>
      </c>
      <c r="R30" s="1101"/>
      <c r="S30" s="1101"/>
      <c r="T30" s="1101"/>
      <c r="U30" s="1101"/>
      <c r="V30" s="1101">
        <v>131</v>
      </c>
      <c r="W30" s="1101"/>
      <c r="X30" s="1101"/>
      <c r="Y30" s="1101"/>
      <c r="Z30" s="1101"/>
      <c r="AA30" s="1101">
        <v>0</v>
      </c>
      <c r="AB30" s="1101"/>
      <c r="AC30" s="1101"/>
      <c r="AD30" s="1101"/>
      <c r="AE30" s="1102"/>
      <c r="AF30" s="1094">
        <v>0</v>
      </c>
      <c r="AG30" s="1095"/>
      <c r="AH30" s="1095"/>
      <c r="AI30" s="1095"/>
      <c r="AJ30" s="1096"/>
      <c r="AK30" s="1037">
        <v>41</v>
      </c>
      <c r="AL30" s="1028"/>
      <c r="AM30" s="1028"/>
      <c r="AN30" s="1028"/>
      <c r="AO30" s="1028"/>
      <c r="AP30" s="1028" t="s">
        <v>597</v>
      </c>
      <c r="AQ30" s="1028"/>
      <c r="AR30" s="1028"/>
      <c r="AS30" s="1028"/>
      <c r="AT30" s="1028"/>
      <c r="AU30" s="1028" t="s">
        <v>597</v>
      </c>
      <c r="AV30" s="1028"/>
      <c r="AW30" s="1028"/>
      <c r="AX30" s="1028"/>
      <c r="AY30" s="1028"/>
      <c r="AZ30" s="1099" t="s">
        <v>597</v>
      </c>
      <c r="BA30" s="1099"/>
      <c r="BB30" s="1099"/>
      <c r="BC30" s="1099"/>
      <c r="BD30" s="1099"/>
      <c r="BE30" s="1083"/>
      <c r="BF30" s="1083"/>
      <c r="BG30" s="1083"/>
      <c r="BH30" s="1083"/>
      <c r="BI30" s="1084"/>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88" t="s">
        <v>418</v>
      </c>
      <c r="C31" s="1089"/>
      <c r="D31" s="1089"/>
      <c r="E31" s="1089"/>
      <c r="F31" s="1089"/>
      <c r="G31" s="1089"/>
      <c r="H31" s="1089"/>
      <c r="I31" s="1089"/>
      <c r="J31" s="1089"/>
      <c r="K31" s="1089"/>
      <c r="L31" s="1089"/>
      <c r="M31" s="1089"/>
      <c r="N31" s="1089"/>
      <c r="O31" s="1089"/>
      <c r="P31" s="1090"/>
      <c r="Q31" s="1100">
        <v>295</v>
      </c>
      <c r="R31" s="1101"/>
      <c r="S31" s="1101"/>
      <c r="T31" s="1101"/>
      <c r="U31" s="1101"/>
      <c r="V31" s="1101">
        <v>295</v>
      </c>
      <c r="W31" s="1101"/>
      <c r="X31" s="1101"/>
      <c r="Y31" s="1101"/>
      <c r="Z31" s="1101"/>
      <c r="AA31" s="1101" t="s">
        <v>597</v>
      </c>
      <c r="AB31" s="1101"/>
      <c r="AC31" s="1101"/>
      <c r="AD31" s="1101"/>
      <c r="AE31" s="1102"/>
      <c r="AF31" s="1094" t="s">
        <v>419</v>
      </c>
      <c r="AG31" s="1095"/>
      <c r="AH31" s="1095"/>
      <c r="AI31" s="1095"/>
      <c r="AJ31" s="1096"/>
      <c r="AK31" s="1037">
        <v>99</v>
      </c>
      <c r="AL31" s="1028"/>
      <c r="AM31" s="1028"/>
      <c r="AN31" s="1028"/>
      <c r="AO31" s="1028"/>
      <c r="AP31" s="1028" t="s">
        <v>597</v>
      </c>
      <c r="AQ31" s="1028"/>
      <c r="AR31" s="1028"/>
      <c r="AS31" s="1028"/>
      <c r="AT31" s="1028"/>
      <c r="AU31" s="1028" t="s">
        <v>597</v>
      </c>
      <c r="AV31" s="1028"/>
      <c r="AW31" s="1028"/>
      <c r="AX31" s="1028"/>
      <c r="AY31" s="1028"/>
      <c r="AZ31" s="1099" t="s">
        <v>597</v>
      </c>
      <c r="BA31" s="1099"/>
      <c r="BB31" s="1099"/>
      <c r="BC31" s="1099"/>
      <c r="BD31" s="1099"/>
      <c r="BE31" s="1083"/>
      <c r="BF31" s="1083"/>
      <c r="BG31" s="1083"/>
      <c r="BH31" s="1083"/>
      <c r="BI31" s="1084"/>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88" t="s">
        <v>420</v>
      </c>
      <c r="C32" s="1089"/>
      <c r="D32" s="1089"/>
      <c r="E32" s="1089"/>
      <c r="F32" s="1089"/>
      <c r="G32" s="1089"/>
      <c r="H32" s="1089"/>
      <c r="I32" s="1089"/>
      <c r="J32" s="1089"/>
      <c r="K32" s="1089"/>
      <c r="L32" s="1089"/>
      <c r="M32" s="1089"/>
      <c r="N32" s="1089"/>
      <c r="O32" s="1089"/>
      <c r="P32" s="1090"/>
      <c r="Q32" s="1100">
        <v>162</v>
      </c>
      <c r="R32" s="1101"/>
      <c r="S32" s="1101"/>
      <c r="T32" s="1101"/>
      <c r="U32" s="1101"/>
      <c r="V32" s="1101">
        <v>142</v>
      </c>
      <c r="W32" s="1101"/>
      <c r="X32" s="1101"/>
      <c r="Y32" s="1101"/>
      <c r="Z32" s="1101"/>
      <c r="AA32" s="1101">
        <v>20</v>
      </c>
      <c r="AB32" s="1101"/>
      <c r="AC32" s="1101"/>
      <c r="AD32" s="1101"/>
      <c r="AE32" s="1102"/>
      <c r="AF32" s="1094">
        <v>247</v>
      </c>
      <c r="AG32" s="1095"/>
      <c r="AH32" s="1095"/>
      <c r="AI32" s="1095"/>
      <c r="AJ32" s="1096"/>
      <c r="AK32" s="1037">
        <v>11</v>
      </c>
      <c r="AL32" s="1028"/>
      <c r="AM32" s="1028"/>
      <c r="AN32" s="1028"/>
      <c r="AO32" s="1028"/>
      <c r="AP32" s="1028">
        <v>206</v>
      </c>
      <c r="AQ32" s="1028"/>
      <c r="AR32" s="1028"/>
      <c r="AS32" s="1028"/>
      <c r="AT32" s="1028"/>
      <c r="AU32" s="1028">
        <v>2</v>
      </c>
      <c r="AV32" s="1028"/>
      <c r="AW32" s="1028"/>
      <c r="AX32" s="1028"/>
      <c r="AY32" s="1028"/>
      <c r="AZ32" s="1099" t="s">
        <v>597</v>
      </c>
      <c r="BA32" s="1099"/>
      <c r="BB32" s="1099"/>
      <c r="BC32" s="1099"/>
      <c r="BD32" s="1099"/>
      <c r="BE32" s="1083" t="s">
        <v>421</v>
      </c>
      <c r="BF32" s="1083"/>
      <c r="BG32" s="1083"/>
      <c r="BH32" s="1083"/>
      <c r="BI32" s="1084"/>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88" t="s">
        <v>422</v>
      </c>
      <c r="C33" s="1089"/>
      <c r="D33" s="1089"/>
      <c r="E33" s="1089"/>
      <c r="F33" s="1089"/>
      <c r="G33" s="1089"/>
      <c r="H33" s="1089"/>
      <c r="I33" s="1089"/>
      <c r="J33" s="1089"/>
      <c r="K33" s="1089"/>
      <c r="L33" s="1089"/>
      <c r="M33" s="1089"/>
      <c r="N33" s="1089"/>
      <c r="O33" s="1089"/>
      <c r="P33" s="1090"/>
      <c r="Q33" s="1100">
        <v>995</v>
      </c>
      <c r="R33" s="1101"/>
      <c r="S33" s="1101"/>
      <c r="T33" s="1101"/>
      <c r="U33" s="1101"/>
      <c r="V33" s="1101">
        <v>1061</v>
      </c>
      <c r="W33" s="1101"/>
      <c r="X33" s="1101"/>
      <c r="Y33" s="1101"/>
      <c r="Z33" s="1101"/>
      <c r="AA33" s="1101">
        <v>66</v>
      </c>
      <c r="AB33" s="1101"/>
      <c r="AC33" s="1101"/>
      <c r="AD33" s="1101"/>
      <c r="AE33" s="1102"/>
      <c r="AF33" s="1094">
        <v>146</v>
      </c>
      <c r="AG33" s="1095"/>
      <c r="AH33" s="1095"/>
      <c r="AI33" s="1095"/>
      <c r="AJ33" s="1096"/>
      <c r="AK33" s="1037">
        <v>460</v>
      </c>
      <c r="AL33" s="1028"/>
      <c r="AM33" s="1028"/>
      <c r="AN33" s="1028"/>
      <c r="AO33" s="1028"/>
      <c r="AP33" s="1028">
        <v>737</v>
      </c>
      <c r="AQ33" s="1028"/>
      <c r="AR33" s="1028"/>
      <c r="AS33" s="1028"/>
      <c r="AT33" s="1028"/>
      <c r="AU33" s="1028">
        <v>546</v>
      </c>
      <c r="AV33" s="1028"/>
      <c r="AW33" s="1028"/>
      <c r="AX33" s="1028"/>
      <c r="AY33" s="1028"/>
      <c r="AZ33" s="1099" t="s">
        <v>597</v>
      </c>
      <c r="BA33" s="1099"/>
      <c r="BB33" s="1099"/>
      <c r="BC33" s="1099"/>
      <c r="BD33" s="1099"/>
      <c r="BE33" s="1083" t="s">
        <v>423</v>
      </c>
      <c r="BF33" s="1083"/>
      <c r="BG33" s="1083"/>
      <c r="BH33" s="1083"/>
      <c r="BI33" s="1084"/>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88" t="s">
        <v>424</v>
      </c>
      <c r="C34" s="1089"/>
      <c r="D34" s="1089"/>
      <c r="E34" s="1089"/>
      <c r="F34" s="1089"/>
      <c r="G34" s="1089"/>
      <c r="H34" s="1089"/>
      <c r="I34" s="1089"/>
      <c r="J34" s="1089"/>
      <c r="K34" s="1089"/>
      <c r="L34" s="1089"/>
      <c r="M34" s="1089"/>
      <c r="N34" s="1089"/>
      <c r="O34" s="1089"/>
      <c r="P34" s="1090"/>
      <c r="Q34" s="1100">
        <v>45</v>
      </c>
      <c r="R34" s="1101"/>
      <c r="S34" s="1101"/>
      <c r="T34" s="1101"/>
      <c r="U34" s="1101"/>
      <c r="V34" s="1101">
        <v>45</v>
      </c>
      <c r="W34" s="1101"/>
      <c r="X34" s="1101"/>
      <c r="Y34" s="1101"/>
      <c r="Z34" s="1101"/>
      <c r="AA34" s="1101" t="s">
        <v>597</v>
      </c>
      <c r="AB34" s="1101"/>
      <c r="AC34" s="1101"/>
      <c r="AD34" s="1101"/>
      <c r="AE34" s="1102"/>
      <c r="AF34" s="1094" t="s">
        <v>404</v>
      </c>
      <c r="AG34" s="1095"/>
      <c r="AH34" s="1095"/>
      <c r="AI34" s="1095"/>
      <c r="AJ34" s="1096"/>
      <c r="AK34" s="1037">
        <v>30</v>
      </c>
      <c r="AL34" s="1028"/>
      <c r="AM34" s="1028"/>
      <c r="AN34" s="1028"/>
      <c r="AO34" s="1028"/>
      <c r="AP34" s="1028">
        <v>166</v>
      </c>
      <c r="AQ34" s="1028"/>
      <c r="AR34" s="1028"/>
      <c r="AS34" s="1028"/>
      <c r="AT34" s="1028"/>
      <c r="AU34" s="1028">
        <v>153</v>
      </c>
      <c r="AV34" s="1028"/>
      <c r="AW34" s="1028"/>
      <c r="AX34" s="1028"/>
      <c r="AY34" s="1028"/>
      <c r="AZ34" s="1099" t="s">
        <v>597</v>
      </c>
      <c r="BA34" s="1099"/>
      <c r="BB34" s="1099"/>
      <c r="BC34" s="1099"/>
      <c r="BD34" s="1099"/>
      <c r="BE34" s="1083" t="s">
        <v>425</v>
      </c>
      <c r="BF34" s="1083"/>
      <c r="BG34" s="1083"/>
      <c r="BH34" s="1083"/>
      <c r="BI34" s="1084"/>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88" t="s">
        <v>426</v>
      </c>
      <c r="C35" s="1089"/>
      <c r="D35" s="1089"/>
      <c r="E35" s="1089"/>
      <c r="F35" s="1089"/>
      <c r="G35" s="1089"/>
      <c r="H35" s="1089"/>
      <c r="I35" s="1089"/>
      <c r="J35" s="1089"/>
      <c r="K35" s="1089"/>
      <c r="L35" s="1089"/>
      <c r="M35" s="1089"/>
      <c r="N35" s="1089"/>
      <c r="O35" s="1089"/>
      <c r="P35" s="1090"/>
      <c r="Q35" s="1100">
        <v>554</v>
      </c>
      <c r="R35" s="1101"/>
      <c r="S35" s="1101"/>
      <c r="T35" s="1101"/>
      <c r="U35" s="1101"/>
      <c r="V35" s="1101">
        <v>548</v>
      </c>
      <c r="W35" s="1101"/>
      <c r="X35" s="1101"/>
      <c r="Y35" s="1101"/>
      <c r="Z35" s="1101"/>
      <c r="AA35" s="1101">
        <v>6</v>
      </c>
      <c r="AB35" s="1101"/>
      <c r="AC35" s="1101"/>
      <c r="AD35" s="1101"/>
      <c r="AE35" s="1102"/>
      <c r="AF35" s="1094">
        <v>6</v>
      </c>
      <c r="AG35" s="1095"/>
      <c r="AH35" s="1095"/>
      <c r="AI35" s="1095"/>
      <c r="AJ35" s="1096"/>
      <c r="AK35" s="1037">
        <v>251</v>
      </c>
      <c r="AL35" s="1028"/>
      <c r="AM35" s="1028"/>
      <c r="AN35" s="1028"/>
      <c r="AO35" s="1028"/>
      <c r="AP35" s="1028">
        <v>1699</v>
      </c>
      <c r="AQ35" s="1028"/>
      <c r="AR35" s="1028"/>
      <c r="AS35" s="1028"/>
      <c r="AT35" s="1028"/>
      <c r="AU35" s="1028">
        <v>1699</v>
      </c>
      <c r="AV35" s="1028"/>
      <c r="AW35" s="1028"/>
      <c r="AX35" s="1028"/>
      <c r="AY35" s="1028"/>
      <c r="AZ35" s="1099" t="s">
        <v>597</v>
      </c>
      <c r="BA35" s="1099"/>
      <c r="BB35" s="1099"/>
      <c r="BC35" s="1099"/>
      <c r="BD35" s="1099"/>
      <c r="BE35" s="1083" t="s">
        <v>427</v>
      </c>
      <c r="BF35" s="1083"/>
      <c r="BG35" s="1083"/>
      <c r="BH35" s="1083"/>
      <c r="BI35" s="1084"/>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88"/>
      <c r="C36" s="1089"/>
      <c r="D36" s="1089"/>
      <c r="E36" s="1089"/>
      <c r="F36" s="1089"/>
      <c r="G36" s="1089"/>
      <c r="H36" s="1089"/>
      <c r="I36" s="1089"/>
      <c r="J36" s="1089"/>
      <c r="K36" s="1089"/>
      <c r="L36" s="1089"/>
      <c r="M36" s="1089"/>
      <c r="N36" s="1089"/>
      <c r="O36" s="1089"/>
      <c r="P36" s="1090"/>
      <c r="Q36" s="1100"/>
      <c r="R36" s="1101"/>
      <c r="S36" s="1101"/>
      <c r="T36" s="1101"/>
      <c r="U36" s="1101"/>
      <c r="V36" s="1101"/>
      <c r="W36" s="1101"/>
      <c r="X36" s="1101"/>
      <c r="Y36" s="1101"/>
      <c r="Z36" s="1101"/>
      <c r="AA36" s="1101"/>
      <c r="AB36" s="1101"/>
      <c r="AC36" s="1101"/>
      <c r="AD36" s="1101"/>
      <c r="AE36" s="1102"/>
      <c r="AF36" s="1094"/>
      <c r="AG36" s="1095"/>
      <c r="AH36" s="1095"/>
      <c r="AI36" s="1095"/>
      <c r="AJ36" s="1096"/>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3"/>
      <c r="BF36" s="1083"/>
      <c r="BG36" s="1083"/>
      <c r="BH36" s="1083"/>
      <c r="BI36" s="1084"/>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88"/>
      <c r="C37" s="1089"/>
      <c r="D37" s="1089"/>
      <c r="E37" s="1089"/>
      <c r="F37" s="1089"/>
      <c r="G37" s="1089"/>
      <c r="H37" s="1089"/>
      <c r="I37" s="1089"/>
      <c r="J37" s="1089"/>
      <c r="K37" s="1089"/>
      <c r="L37" s="1089"/>
      <c r="M37" s="1089"/>
      <c r="N37" s="1089"/>
      <c r="O37" s="1089"/>
      <c r="P37" s="1090"/>
      <c r="Q37" s="1100"/>
      <c r="R37" s="1101"/>
      <c r="S37" s="1101"/>
      <c r="T37" s="1101"/>
      <c r="U37" s="1101"/>
      <c r="V37" s="1101"/>
      <c r="W37" s="1101"/>
      <c r="X37" s="1101"/>
      <c r="Y37" s="1101"/>
      <c r="Z37" s="1101"/>
      <c r="AA37" s="1101"/>
      <c r="AB37" s="1101"/>
      <c r="AC37" s="1101"/>
      <c r="AD37" s="1101"/>
      <c r="AE37" s="1102"/>
      <c r="AF37" s="1094"/>
      <c r="AG37" s="1095"/>
      <c r="AH37" s="1095"/>
      <c r="AI37" s="1095"/>
      <c r="AJ37" s="1096"/>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3"/>
      <c r="BF37" s="1083"/>
      <c r="BG37" s="1083"/>
      <c r="BH37" s="1083"/>
      <c r="BI37" s="1084"/>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88"/>
      <c r="C38" s="1089"/>
      <c r="D38" s="1089"/>
      <c r="E38" s="1089"/>
      <c r="F38" s="1089"/>
      <c r="G38" s="1089"/>
      <c r="H38" s="1089"/>
      <c r="I38" s="1089"/>
      <c r="J38" s="1089"/>
      <c r="K38" s="1089"/>
      <c r="L38" s="1089"/>
      <c r="M38" s="1089"/>
      <c r="N38" s="1089"/>
      <c r="O38" s="1089"/>
      <c r="P38" s="1090"/>
      <c r="Q38" s="1100"/>
      <c r="R38" s="1101"/>
      <c r="S38" s="1101"/>
      <c r="T38" s="1101"/>
      <c r="U38" s="1101"/>
      <c r="V38" s="1101"/>
      <c r="W38" s="1101"/>
      <c r="X38" s="1101"/>
      <c r="Y38" s="1101"/>
      <c r="Z38" s="1101"/>
      <c r="AA38" s="1101"/>
      <c r="AB38" s="1101"/>
      <c r="AC38" s="1101"/>
      <c r="AD38" s="1101"/>
      <c r="AE38" s="1102"/>
      <c r="AF38" s="1094"/>
      <c r="AG38" s="1095"/>
      <c r="AH38" s="1095"/>
      <c r="AI38" s="1095"/>
      <c r="AJ38" s="1096"/>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3"/>
      <c r="BF38" s="1083"/>
      <c r="BG38" s="1083"/>
      <c r="BH38" s="1083"/>
      <c r="BI38" s="1084"/>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88"/>
      <c r="C39" s="1089"/>
      <c r="D39" s="1089"/>
      <c r="E39" s="1089"/>
      <c r="F39" s="1089"/>
      <c r="G39" s="1089"/>
      <c r="H39" s="1089"/>
      <c r="I39" s="1089"/>
      <c r="J39" s="1089"/>
      <c r="K39" s="1089"/>
      <c r="L39" s="1089"/>
      <c r="M39" s="1089"/>
      <c r="N39" s="1089"/>
      <c r="O39" s="1089"/>
      <c r="P39" s="1090"/>
      <c r="Q39" s="1100"/>
      <c r="R39" s="1101"/>
      <c r="S39" s="1101"/>
      <c r="T39" s="1101"/>
      <c r="U39" s="1101"/>
      <c r="V39" s="1101"/>
      <c r="W39" s="1101"/>
      <c r="X39" s="1101"/>
      <c r="Y39" s="1101"/>
      <c r="Z39" s="1101"/>
      <c r="AA39" s="1101"/>
      <c r="AB39" s="1101"/>
      <c r="AC39" s="1101"/>
      <c r="AD39" s="1101"/>
      <c r="AE39" s="1102"/>
      <c r="AF39" s="1094"/>
      <c r="AG39" s="1095"/>
      <c r="AH39" s="1095"/>
      <c r="AI39" s="1095"/>
      <c r="AJ39" s="1096"/>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3"/>
      <c r="BF39" s="1083"/>
      <c r="BG39" s="1083"/>
      <c r="BH39" s="1083"/>
      <c r="BI39" s="1084"/>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88"/>
      <c r="C40" s="1089"/>
      <c r="D40" s="1089"/>
      <c r="E40" s="1089"/>
      <c r="F40" s="1089"/>
      <c r="G40" s="1089"/>
      <c r="H40" s="1089"/>
      <c r="I40" s="1089"/>
      <c r="J40" s="1089"/>
      <c r="K40" s="1089"/>
      <c r="L40" s="1089"/>
      <c r="M40" s="1089"/>
      <c r="N40" s="1089"/>
      <c r="O40" s="1089"/>
      <c r="P40" s="1090"/>
      <c r="Q40" s="1100"/>
      <c r="R40" s="1101"/>
      <c r="S40" s="1101"/>
      <c r="T40" s="1101"/>
      <c r="U40" s="1101"/>
      <c r="V40" s="1101"/>
      <c r="W40" s="1101"/>
      <c r="X40" s="1101"/>
      <c r="Y40" s="1101"/>
      <c r="Z40" s="1101"/>
      <c r="AA40" s="1101"/>
      <c r="AB40" s="1101"/>
      <c r="AC40" s="1101"/>
      <c r="AD40" s="1101"/>
      <c r="AE40" s="1102"/>
      <c r="AF40" s="1094"/>
      <c r="AG40" s="1095"/>
      <c r="AH40" s="1095"/>
      <c r="AI40" s="1095"/>
      <c r="AJ40" s="1096"/>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3"/>
      <c r="BF40" s="1083"/>
      <c r="BG40" s="1083"/>
      <c r="BH40" s="1083"/>
      <c r="BI40" s="1084"/>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88"/>
      <c r="C41" s="1089"/>
      <c r="D41" s="1089"/>
      <c r="E41" s="1089"/>
      <c r="F41" s="1089"/>
      <c r="G41" s="1089"/>
      <c r="H41" s="1089"/>
      <c r="I41" s="1089"/>
      <c r="J41" s="1089"/>
      <c r="K41" s="1089"/>
      <c r="L41" s="1089"/>
      <c r="M41" s="1089"/>
      <c r="N41" s="1089"/>
      <c r="O41" s="1089"/>
      <c r="P41" s="1090"/>
      <c r="Q41" s="1100"/>
      <c r="R41" s="1101"/>
      <c r="S41" s="1101"/>
      <c r="T41" s="1101"/>
      <c r="U41" s="1101"/>
      <c r="V41" s="1101"/>
      <c r="W41" s="1101"/>
      <c r="X41" s="1101"/>
      <c r="Y41" s="1101"/>
      <c r="Z41" s="1101"/>
      <c r="AA41" s="1101"/>
      <c r="AB41" s="1101"/>
      <c r="AC41" s="1101"/>
      <c r="AD41" s="1101"/>
      <c r="AE41" s="1102"/>
      <c r="AF41" s="1094"/>
      <c r="AG41" s="1095"/>
      <c r="AH41" s="1095"/>
      <c r="AI41" s="1095"/>
      <c r="AJ41" s="1096"/>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3"/>
      <c r="BF41" s="1083"/>
      <c r="BG41" s="1083"/>
      <c r="BH41" s="1083"/>
      <c r="BI41" s="1084"/>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88"/>
      <c r="C42" s="1089"/>
      <c r="D42" s="1089"/>
      <c r="E42" s="1089"/>
      <c r="F42" s="1089"/>
      <c r="G42" s="1089"/>
      <c r="H42" s="1089"/>
      <c r="I42" s="1089"/>
      <c r="J42" s="1089"/>
      <c r="K42" s="1089"/>
      <c r="L42" s="1089"/>
      <c r="M42" s="1089"/>
      <c r="N42" s="1089"/>
      <c r="O42" s="1089"/>
      <c r="P42" s="1090"/>
      <c r="Q42" s="1100"/>
      <c r="R42" s="1101"/>
      <c r="S42" s="1101"/>
      <c r="T42" s="1101"/>
      <c r="U42" s="1101"/>
      <c r="V42" s="1101"/>
      <c r="W42" s="1101"/>
      <c r="X42" s="1101"/>
      <c r="Y42" s="1101"/>
      <c r="Z42" s="1101"/>
      <c r="AA42" s="1101"/>
      <c r="AB42" s="1101"/>
      <c r="AC42" s="1101"/>
      <c r="AD42" s="1101"/>
      <c r="AE42" s="1102"/>
      <c r="AF42" s="1094"/>
      <c r="AG42" s="1095"/>
      <c r="AH42" s="1095"/>
      <c r="AI42" s="1095"/>
      <c r="AJ42" s="1096"/>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3"/>
      <c r="BF42" s="1083"/>
      <c r="BG42" s="1083"/>
      <c r="BH42" s="1083"/>
      <c r="BI42" s="1084"/>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88"/>
      <c r="C43" s="1089"/>
      <c r="D43" s="1089"/>
      <c r="E43" s="1089"/>
      <c r="F43" s="1089"/>
      <c r="G43" s="1089"/>
      <c r="H43" s="1089"/>
      <c r="I43" s="1089"/>
      <c r="J43" s="1089"/>
      <c r="K43" s="1089"/>
      <c r="L43" s="1089"/>
      <c r="M43" s="1089"/>
      <c r="N43" s="1089"/>
      <c r="O43" s="1089"/>
      <c r="P43" s="1090"/>
      <c r="Q43" s="1100"/>
      <c r="R43" s="1101"/>
      <c r="S43" s="1101"/>
      <c r="T43" s="1101"/>
      <c r="U43" s="1101"/>
      <c r="V43" s="1101"/>
      <c r="W43" s="1101"/>
      <c r="X43" s="1101"/>
      <c r="Y43" s="1101"/>
      <c r="Z43" s="1101"/>
      <c r="AA43" s="1101"/>
      <c r="AB43" s="1101"/>
      <c r="AC43" s="1101"/>
      <c r="AD43" s="1101"/>
      <c r="AE43" s="1102"/>
      <c r="AF43" s="1094"/>
      <c r="AG43" s="1095"/>
      <c r="AH43" s="1095"/>
      <c r="AI43" s="1095"/>
      <c r="AJ43" s="1096"/>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3"/>
      <c r="BF43" s="1083"/>
      <c r="BG43" s="1083"/>
      <c r="BH43" s="1083"/>
      <c r="BI43" s="1084"/>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88"/>
      <c r="C44" s="1089"/>
      <c r="D44" s="1089"/>
      <c r="E44" s="1089"/>
      <c r="F44" s="1089"/>
      <c r="G44" s="1089"/>
      <c r="H44" s="1089"/>
      <c r="I44" s="1089"/>
      <c r="J44" s="1089"/>
      <c r="K44" s="1089"/>
      <c r="L44" s="1089"/>
      <c r="M44" s="1089"/>
      <c r="N44" s="1089"/>
      <c r="O44" s="1089"/>
      <c r="P44" s="1090"/>
      <c r="Q44" s="1100"/>
      <c r="R44" s="1101"/>
      <c r="S44" s="1101"/>
      <c r="T44" s="1101"/>
      <c r="U44" s="1101"/>
      <c r="V44" s="1101"/>
      <c r="W44" s="1101"/>
      <c r="X44" s="1101"/>
      <c r="Y44" s="1101"/>
      <c r="Z44" s="1101"/>
      <c r="AA44" s="1101"/>
      <c r="AB44" s="1101"/>
      <c r="AC44" s="1101"/>
      <c r="AD44" s="1101"/>
      <c r="AE44" s="1102"/>
      <c r="AF44" s="1094"/>
      <c r="AG44" s="1095"/>
      <c r="AH44" s="1095"/>
      <c r="AI44" s="1095"/>
      <c r="AJ44" s="1096"/>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3"/>
      <c r="BF44" s="1083"/>
      <c r="BG44" s="1083"/>
      <c r="BH44" s="1083"/>
      <c r="BI44" s="1084"/>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88"/>
      <c r="C45" s="1089"/>
      <c r="D45" s="1089"/>
      <c r="E45" s="1089"/>
      <c r="F45" s="1089"/>
      <c r="G45" s="1089"/>
      <c r="H45" s="1089"/>
      <c r="I45" s="1089"/>
      <c r="J45" s="1089"/>
      <c r="K45" s="1089"/>
      <c r="L45" s="1089"/>
      <c r="M45" s="1089"/>
      <c r="N45" s="1089"/>
      <c r="O45" s="1089"/>
      <c r="P45" s="1090"/>
      <c r="Q45" s="1100"/>
      <c r="R45" s="1101"/>
      <c r="S45" s="1101"/>
      <c r="T45" s="1101"/>
      <c r="U45" s="1101"/>
      <c r="V45" s="1101"/>
      <c r="W45" s="1101"/>
      <c r="X45" s="1101"/>
      <c r="Y45" s="1101"/>
      <c r="Z45" s="1101"/>
      <c r="AA45" s="1101"/>
      <c r="AB45" s="1101"/>
      <c r="AC45" s="1101"/>
      <c r="AD45" s="1101"/>
      <c r="AE45" s="1102"/>
      <c r="AF45" s="1094"/>
      <c r="AG45" s="1095"/>
      <c r="AH45" s="1095"/>
      <c r="AI45" s="1095"/>
      <c r="AJ45" s="1096"/>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3"/>
      <c r="BF45" s="1083"/>
      <c r="BG45" s="1083"/>
      <c r="BH45" s="1083"/>
      <c r="BI45" s="1084"/>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88"/>
      <c r="C46" s="1089"/>
      <c r="D46" s="1089"/>
      <c r="E46" s="1089"/>
      <c r="F46" s="1089"/>
      <c r="G46" s="1089"/>
      <c r="H46" s="1089"/>
      <c r="I46" s="1089"/>
      <c r="J46" s="1089"/>
      <c r="K46" s="1089"/>
      <c r="L46" s="1089"/>
      <c r="M46" s="1089"/>
      <c r="N46" s="1089"/>
      <c r="O46" s="1089"/>
      <c r="P46" s="1090"/>
      <c r="Q46" s="1100"/>
      <c r="R46" s="1101"/>
      <c r="S46" s="1101"/>
      <c r="T46" s="1101"/>
      <c r="U46" s="1101"/>
      <c r="V46" s="1101"/>
      <c r="W46" s="1101"/>
      <c r="X46" s="1101"/>
      <c r="Y46" s="1101"/>
      <c r="Z46" s="1101"/>
      <c r="AA46" s="1101"/>
      <c r="AB46" s="1101"/>
      <c r="AC46" s="1101"/>
      <c r="AD46" s="1101"/>
      <c r="AE46" s="1102"/>
      <c r="AF46" s="1094"/>
      <c r="AG46" s="1095"/>
      <c r="AH46" s="1095"/>
      <c r="AI46" s="1095"/>
      <c r="AJ46" s="1096"/>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3"/>
      <c r="BF46" s="1083"/>
      <c r="BG46" s="1083"/>
      <c r="BH46" s="1083"/>
      <c r="BI46" s="1084"/>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88"/>
      <c r="C47" s="1089"/>
      <c r="D47" s="1089"/>
      <c r="E47" s="1089"/>
      <c r="F47" s="1089"/>
      <c r="G47" s="1089"/>
      <c r="H47" s="1089"/>
      <c r="I47" s="1089"/>
      <c r="J47" s="1089"/>
      <c r="K47" s="1089"/>
      <c r="L47" s="1089"/>
      <c r="M47" s="1089"/>
      <c r="N47" s="1089"/>
      <c r="O47" s="1089"/>
      <c r="P47" s="1090"/>
      <c r="Q47" s="1100"/>
      <c r="R47" s="1101"/>
      <c r="S47" s="1101"/>
      <c r="T47" s="1101"/>
      <c r="U47" s="1101"/>
      <c r="V47" s="1101"/>
      <c r="W47" s="1101"/>
      <c r="X47" s="1101"/>
      <c r="Y47" s="1101"/>
      <c r="Z47" s="1101"/>
      <c r="AA47" s="1101"/>
      <c r="AB47" s="1101"/>
      <c r="AC47" s="1101"/>
      <c r="AD47" s="1101"/>
      <c r="AE47" s="1102"/>
      <c r="AF47" s="1094"/>
      <c r="AG47" s="1095"/>
      <c r="AH47" s="1095"/>
      <c r="AI47" s="1095"/>
      <c r="AJ47" s="1096"/>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3"/>
      <c r="BF47" s="1083"/>
      <c r="BG47" s="1083"/>
      <c r="BH47" s="1083"/>
      <c r="BI47" s="1084"/>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88"/>
      <c r="C48" s="1089"/>
      <c r="D48" s="1089"/>
      <c r="E48" s="1089"/>
      <c r="F48" s="1089"/>
      <c r="G48" s="1089"/>
      <c r="H48" s="1089"/>
      <c r="I48" s="1089"/>
      <c r="J48" s="1089"/>
      <c r="K48" s="1089"/>
      <c r="L48" s="1089"/>
      <c r="M48" s="1089"/>
      <c r="N48" s="1089"/>
      <c r="O48" s="1089"/>
      <c r="P48" s="1090"/>
      <c r="Q48" s="1100"/>
      <c r="R48" s="1101"/>
      <c r="S48" s="1101"/>
      <c r="T48" s="1101"/>
      <c r="U48" s="1101"/>
      <c r="V48" s="1101"/>
      <c r="W48" s="1101"/>
      <c r="X48" s="1101"/>
      <c r="Y48" s="1101"/>
      <c r="Z48" s="1101"/>
      <c r="AA48" s="1101"/>
      <c r="AB48" s="1101"/>
      <c r="AC48" s="1101"/>
      <c r="AD48" s="1101"/>
      <c r="AE48" s="1102"/>
      <c r="AF48" s="1094"/>
      <c r="AG48" s="1095"/>
      <c r="AH48" s="1095"/>
      <c r="AI48" s="1095"/>
      <c r="AJ48" s="1096"/>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3"/>
      <c r="BF48" s="1083"/>
      <c r="BG48" s="1083"/>
      <c r="BH48" s="1083"/>
      <c r="BI48" s="1084"/>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88"/>
      <c r="C49" s="1089"/>
      <c r="D49" s="1089"/>
      <c r="E49" s="1089"/>
      <c r="F49" s="1089"/>
      <c r="G49" s="1089"/>
      <c r="H49" s="1089"/>
      <c r="I49" s="1089"/>
      <c r="J49" s="1089"/>
      <c r="K49" s="1089"/>
      <c r="L49" s="1089"/>
      <c r="M49" s="1089"/>
      <c r="N49" s="1089"/>
      <c r="O49" s="1089"/>
      <c r="P49" s="1090"/>
      <c r="Q49" s="1100"/>
      <c r="R49" s="1101"/>
      <c r="S49" s="1101"/>
      <c r="T49" s="1101"/>
      <c r="U49" s="1101"/>
      <c r="V49" s="1101"/>
      <c r="W49" s="1101"/>
      <c r="X49" s="1101"/>
      <c r="Y49" s="1101"/>
      <c r="Z49" s="1101"/>
      <c r="AA49" s="1101"/>
      <c r="AB49" s="1101"/>
      <c r="AC49" s="1101"/>
      <c r="AD49" s="1101"/>
      <c r="AE49" s="1102"/>
      <c r="AF49" s="1094"/>
      <c r="AG49" s="1095"/>
      <c r="AH49" s="1095"/>
      <c r="AI49" s="1095"/>
      <c r="AJ49" s="1096"/>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3"/>
      <c r="BF49" s="1083"/>
      <c r="BG49" s="1083"/>
      <c r="BH49" s="1083"/>
      <c r="BI49" s="1084"/>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88"/>
      <c r="C50" s="1089"/>
      <c r="D50" s="1089"/>
      <c r="E50" s="1089"/>
      <c r="F50" s="1089"/>
      <c r="G50" s="1089"/>
      <c r="H50" s="1089"/>
      <c r="I50" s="1089"/>
      <c r="J50" s="1089"/>
      <c r="K50" s="1089"/>
      <c r="L50" s="1089"/>
      <c r="M50" s="1089"/>
      <c r="N50" s="1089"/>
      <c r="O50" s="1089"/>
      <c r="P50" s="1090"/>
      <c r="Q50" s="1091"/>
      <c r="R50" s="1092"/>
      <c r="S50" s="1092"/>
      <c r="T50" s="1092"/>
      <c r="U50" s="1092"/>
      <c r="V50" s="1092"/>
      <c r="W50" s="1092"/>
      <c r="X50" s="1092"/>
      <c r="Y50" s="1092"/>
      <c r="Z50" s="1092"/>
      <c r="AA50" s="1092"/>
      <c r="AB50" s="1092"/>
      <c r="AC50" s="1092"/>
      <c r="AD50" s="1092"/>
      <c r="AE50" s="1093"/>
      <c r="AF50" s="1094"/>
      <c r="AG50" s="1095"/>
      <c r="AH50" s="1095"/>
      <c r="AI50" s="1095"/>
      <c r="AJ50" s="1096"/>
      <c r="AK50" s="1097"/>
      <c r="AL50" s="1092"/>
      <c r="AM50" s="1092"/>
      <c r="AN50" s="1092"/>
      <c r="AO50" s="1092"/>
      <c r="AP50" s="1092"/>
      <c r="AQ50" s="1092"/>
      <c r="AR50" s="1092"/>
      <c r="AS50" s="1092"/>
      <c r="AT50" s="1092"/>
      <c r="AU50" s="1092"/>
      <c r="AV50" s="1092"/>
      <c r="AW50" s="1092"/>
      <c r="AX50" s="1092"/>
      <c r="AY50" s="1092"/>
      <c r="AZ50" s="1098"/>
      <c r="BA50" s="1098"/>
      <c r="BB50" s="1098"/>
      <c r="BC50" s="1098"/>
      <c r="BD50" s="1098"/>
      <c r="BE50" s="1083"/>
      <c r="BF50" s="1083"/>
      <c r="BG50" s="1083"/>
      <c r="BH50" s="1083"/>
      <c r="BI50" s="1084"/>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88"/>
      <c r="C51" s="1089"/>
      <c r="D51" s="1089"/>
      <c r="E51" s="1089"/>
      <c r="F51" s="1089"/>
      <c r="G51" s="1089"/>
      <c r="H51" s="1089"/>
      <c r="I51" s="1089"/>
      <c r="J51" s="1089"/>
      <c r="K51" s="1089"/>
      <c r="L51" s="1089"/>
      <c r="M51" s="1089"/>
      <c r="N51" s="1089"/>
      <c r="O51" s="1089"/>
      <c r="P51" s="1090"/>
      <c r="Q51" s="1091"/>
      <c r="R51" s="1092"/>
      <c r="S51" s="1092"/>
      <c r="T51" s="1092"/>
      <c r="U51" s="1092"/>
      <c r="V51" s="1092"/>
      <c r="W51" s="1092"/>
      <c r="X51" s="1092"/>
      <c r="Y51" s="1092"/>
      <c r="Z51" s="1092"/>
      <c r="AA51" s="1092"/>
      <c r="AB51" s="1092"/>
      <c r="AC51" s="1092"/>
      <c r="AD51" s="1092"/>
      <c r="AE51" s="1093"/>
      <c r="AF51" s="1094"/>
      <c r="AG51" s="1095"/>
      <c r="AH51" s="1095"/>
      <c r="AI51" s="1095"/>
      <c r="AJ51" s="1096"/>
      <c r="AK51" s="1097"/>
      <c r="AL51" s="1092"/>
      <c r="AM51" s="1092"/>
      <c r="AN51" s="1092"/>
      <c r="AO51" s="1092"/>
      <c r="AP51" s="1092"/>
      <c r="AQ51" s="1092"/>
      <c r="AR51" s="1092"/>
      <c r="AS51" s="1092"/>
      <c r="AT51" s="1092"/>
      <c r="AU51" s="1092"/>
      <c r="AV51" s="1092"/>
      <c r="AW51" s="1092"/>
      <c r="AX51" s="1092"/>
      <c r="AY51" s="1092"/>
      <c r="AZ51" s="1098"/>
      <c r="BA51" s="1098"/>
      <c r="BB51" s="1098"/>
      <c r="BC51" s="1098"/>
      <c r="BD51" s="1098"/>
      <c r="BE51" s="1083"/>
      <c r="BF51" s="1083"/>
      <c r="BG51" s="1083"/>
      <c r="BH51" s="1083"/>
      <c r="BI51" s="1084"/>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88"/>
      <c r="C52" s="1089"/>
      <c r="D52" s="1089"/>
      <c r="E52" s="1089"/>
      <c r="F52" s="1089"/>
      <c r="G52" s="1089"/>
      <c r="H52" s="1089"/>
      <c r="I52" s="1089"/>
      <c r="J52" s="1089"/>
      <c r="K52" s="1089"/>
      <c r="L52" s="1089"/>
      <c r="M52" s="1089"/>
      <c r="N52" s="1089"/>
      <c r="O52" s="1089"/>
      <c r="P52" s="1090"/>
      <c r="Q52" s="1091"/>
      <c r="R52" s="1092"/>
      <c r="S52" s="1092"/>
      <c r="T52" s="1092"/>
      <c r="U52" s="1092"/>
      <c r="V52" s="1092"/>
      <c r="W52" s="1092"/>
      <c r="X52" s="1092"/>
      <c r="Y52" s="1092"/>
      <c r="Z52" s="1092"/>
      <c r="AA52" s="1092"/>
      <c r="AB52" s="1092"/>
      <c r="AC52" s="1092"/>
      <c r="AD52" s="1092"/>
      <c r="AE52" s="1093"/>
      <c r="AF52" s="1094"/>
      <c r="AG52" s="1095"/>
      <c r="AH52" s="1095"/>
      <c r="AI52" s="1095"/>
      <c r="AJ52" s="1096"/>
      <c r="AK52" s="1097"/>
      <c r="AL52" s="1092"/>
      <c r="AM52" s="1092"/>
      <c r="AN52" s="1092"/>
      <c r="AO52" s="1092"/>
      <c r="AP52" s="1092"/>
      <c r="AQ52" s="1092"/>
      <c r="AR52" s="1092"/>
      <c r="AS52" s="1092"/>
      <c r="AT52" s="1092"/>
      <c r="AU52" s="1092"/>
      <c r="AV52" s="1092"/>
      <c r="AW52" s="1092"/>
      <c r="AX52" s="1092"/>
      <c r="AY52" s="1092"/>
      <c r="AZ52" s="1098"/>
      <c r="BA52" s="1098"/>
      <c r="BB52" s="1098"/>
      <c r="BC52" s="1098"/>
      <c r="BD52" s="1098"/>
      <c r="BE52" s="1083"/>
      <c r="BF52" s="1083"/>
      <c r="BG52" s="1083"/>
      <c r="BH52" s="1083"/>
      <c r="BI52" s="1084"/>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88"/>
      <c r="C53" s="1089"/>
      <c r="D53" s="1089"/>
      <c r="E53" s="1089"/>
      <c r="F53" s="1089"/>
      <c r="G53" s="1089"/>
      <c r="H53" s="1089"/>
      <c r="I53" s="1089"/>
      <c r="J53" s="1089"/>
      <c r="K53" s="1089"/>
      <c r="L53" s="1089"/>
      <c r="M53" s="1089"/>
      <c r="N53" s="1089"/>
      <c r="O53" s="1089"/>
      <c r="P53" s="1090"/>
      <c r="Q53" s="1091"/>
      <c r="R53" s="1092"/>
      <c r="S53" s="1092"/>
      <c r="T53" s="1092"/>
      <c r="U53" s="1092"/>
      <c r="V53" s="1092"/>
      <c r="W53" s="1092"/>
      <c r="X53" s="1092"/>
      <c r="Y53" s="1092"/>
      <c r="Z53" s="1092"/>
      <c r="AA53" s="1092"/>
      <c r="AB53" s="1092"/>
      <c r="AC53" s="1092"/>
      <c r="AD53" s="1092"/>
      <c r="AE53" s="1093"/>
      <c r="AF53" s="1094"/>
      <c r="AG53" s="1095"/>
      <c r="AH53" s="1095"/>
      <c r="AI53" s="1095"/>
      <c r="AJ53" s="1096"/>
      <c r="AK53" s="1097"/>
      <c r="AL53" s="1092"/>
      <c r="AM53" s="1092"/>
      <c r="AN53" s="1092"/>
      <c r="AO53" s="1092"/>
      <c r="AP53" s="1092"/>
      <c r="AQ53" s="1092"/>
      <c r="AR53" s="1092"/>
      <c r="AS53" s="1092"/>
      <c r="AT53" s="1092"/>
      <c r="AU53" s="1092"/>
      <c r="AV53" s="1092"/>
      <c r="AW53" s="1092"/>
      <c r="AX53" s="1092"/>
      <c r="AY53" s="1092"/>
      <c r="AZ53" s="1098"/>
      <c r="BA53" s="1098"/>
      <c r="BB53" s="1098"/>
      <c r="BC53" s="1098"/>
      <c r="BD53" s="1098"/>
      <c r="BE53" s="1083"/>
      <c r="BF53" s="1083"/>
      <c r="BG53" s="1083"/>
      <c r="BH53" s="1083"/>
      <c r="BI53" s="1084"/>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88"/>
      <c r="C54" s="1089"/>
      <c r="D54" s="1089"/>
      <c r="E54" s="1089"/>
      <c r="F54" s="1089"/>
      <c r="G54" s="1089"/>
      <c r="H54" s="1089"/>
      <c r="I54" s="1089"/>
      <c r="J54" s="1089"/>
      <c r="K54" s="1089"/>
      <c r="L54" s="1089"/>
      <c r="M54" s="1089"/>
      <c r="N54" s="1089"/>
      <c r="O54" s="1089"/>
      <c r="P54" s="1090"/>
      <c r="Q54" s="1091"/>
      <c r="R54" s="1092"/>
      <c r="S54" s="1092"/>
      <c r="T54" s="1092"/>
      <c r="U54" s="1092"/>
      <c r="V54" s="1092"/>
      <c r="W54" s="1092"/>
      <c r="X54" s="1092"/>
      <c r="Y54" s="1092"/>
      <c r="Z54" s="1092"/>
      <c r="AA54" s="1092"/>
      <c r="AB54" s="1092"/>
      <c r="AC54" s="1092"/>
      <c r="AD54" s="1092"/>
      <c r="AE54" s="1093"/>
      <c r="AF54" s="1094"/>
      <c r="AG54" s="1095"/>
      <c r="AH54" s="1095"/>
      <c r="AI54" s="1095"/>
      <c r="AJ54" s="1096"/>
      <c r="AK54" s="1097"/>
      <c r="AL54" s="1092"/>
      <c r="AM54" s="1092"/>
      <c r="AN54" s="1092"/>
      <c r="AO54" s="1092"/>
      <c r="AP54" s="1092"/>
      <c r="AQ54" s="1092"/>
      <c r="AR54" s="1092"/>
      <c r="AS54" s="1092"/>
      <c r="AT54" s="1092"/>
      <c r="AU54" s="1092"/>
      <c r="AV54" s="1092"/>
      <c r="AW54" s="1092"/>
      <c r="AX54" s="1092"/>
      <c r="AY54" s="1092"/>
      <c r="AZ54" s="1098"/>
      <c r="BA54" s="1098"/>
      <c r="BB54" s="1098"/>
      <c r="BC54" s="1098"/>
      <c r="BD54" s="1098"/>
      <c r="BE54" s="1083"/>
      <c r="BF54" s="1083"/>
      <c r="BG54" s="1083"/>
      <c r="BH54" s="1083"/>
      <c r="BI54" s="1084"/>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88"/>
      <c r="C55" s="1089"/>
      <c r="D55" s="1089"/>
      <c r="E55" s="1089"/>
      <c r="F55" s="1089"/>
      <c r="G55" s="1089"/>
      <c r="H55" s="1089"/>
      <c r="I55" s="1089"/>
      <c r="J55" s="1089"/>
      <c r="K55" s="1089"/>
      <c r="L55" s="1089"/>
      <c r="M55" s="1089"/>
      <c r="N55" s="1089"/>
      <c r="O55" s="1089"/>
      <c r="P55" s="1090"/>
      <c r="Q55" s="1091"/>
      <c r="R55" s="1092"/>
      <c r="S55" s="1092"/>
      <c r="T55" s="1092"/>
      <c r="U55" s="1092"/>
      <c r="V55" s="1092"/>
      <c r="W55" s="1092"/>
      <c r="X55" s="1092"/>
      <c r="Y55" s="1092"/>
      <c r="Z55" s="1092"/>
      <c r="AA55" s="1092"/>
      <c r="AB55" s="1092"/>
      <c r="AC55" s="1092"/>
      <c r="AD55" s="1092"/>
      <c r="AE55" s="1093"/>
      <c r="AF55" s="1094"/>
      <c r="AG55" s="1095"/>
      <c r="AH55" s="1095"/>
      <c r="AI55" s="1095"/>
      <c r="AJ55" s="1096"/>
      <c r="AK55" s="1097"/>
      <c r="AL55" s="1092"/>
      <c r="AM55" s="1092"/>
      <c r="AN55" s="1092"/>
      <c r="AO55" s="1092"/>
      <c r="AP55" s="1092"/>
      <c r="AQ55" s="1092"/>
      <c r="AR55" s="1092"/>
      <c r="AS55" s="1092"/>
      <c r="AT55" s="1092"/>
      <c r="AU55" s="1092"/>
      <c r="AV55" s="1092"/>
      <c r="AW55" s="1092"/>
      <c r="AX55" s="1092"/>
      <c r="AY55" s="1092"/>
      <c r="AZ55" s="1098"/>
      <c r="BA55" s="1098"/>
      <c r="BB55" s="1098"/>
      <c r="BC55" s="1098"/>
      <c r="BD55" s="1098"/>
      <c r="BE55" s="1083"/>
      <c r="BF55" s="1083"/>
      <c r="BG55" s="1083"/>
      <c r="BH55" s="1083"/>
      <c r="BI55" s="1084"/>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88"/>
      <c r="C56" s="1089"/>
      <c r="D56" s="1089"/>
      <c r="E56" s="1089"/>
      <c r="F56" s="1089"/>
      <c r="G56" s="1089"/>
      <c r="H56" s="1089"/>
      <c r="I56" s="1089"/>
      <c r="J56" s="1089"/>
      <c r="K56" s="1089"/>
      <c r="L56" s="1089"/>
      <c r="M56" s="1089"/>
      <c r="N56" s="1089"/>
      <c r="O56" s="1089"/>
      <c r="P56" s="1090"/>
      <c r="Q56" s="1091"/>
      <c r="R56" s="1092"/>
      <c r="S56" s="1092"/>
      <c r="T56" s="1092"/>
      <c r="U56" s="1092"/>
      <c r="V56" s="1092"/>
      <c r="W56" s="1092"/>
      <c r="X56" s="1092"/>
      <c r="Y56" s="1092"/>
      <c r="Z56" s="1092"/>
      <c r="AA56" s="1092"/>
      <c r="AB56" s="1092"/>
      <c r="AC56" s="1092"/>
      <c r="AD56" s="1092"/>
      <c r="AE56" s="1093"/>
      <c r="AF56" s="1094"/>
      <c r="AG56" s="1095"/>
      <c r="AH56" s="1095"/>
      <c r="AI56" s="1095"/>
      <c r="AJ56" s="1096"/>
      <c r="AK56" s="1097"/>
      <c r="AL56" s="1092"/>
      <c r="AM56" s="1092"/>
      <c r="AN56" s="1092"/>
      <c r="AO56" s="1092"/>
      <c r="AP56" s="1092"/>
      <c r="AQ56" s="1092"/>
      <c r="AR56" s="1092"/>
      <c r="AS56" s="1092"/>
      <c r="AT56" s="1092"/>
      <c r="AU56" s="1092"/>
      <c r="AV56" s="1092"/>
      <c r="AW56" s="1092"/>
      <c r="AX56" s="1092"/>
      <c r="AY56" s="1092"/>
      <c r="AZ56" s="1098"/>
      <c r="BA56" s="1098"/>
      <c r="BB56" s="1098"/>
      <c r="BC56" s="1098"/>
      <c r="BD56" s="1098"/>
      <c r="BE56" s="1083"/>
      <c r="BF56" s="1083"/>
      <c r="BG56" s="1083"/>
      <c r="BH56" s="1083"/>
      <c r="BI56" s="1084"/>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88"/>
      <c r="C57" s="1089"/>
      <c r="D57" s="1089"/>
      <c r="E57" s="1089"/>
      <c r="F57" s="1089"/>
      <c r="G57" s="1089"/>
      <c r="H57" s="1089"/>
      <c r="I57" s="1089"/>
      <c r="J57" s="1089"/>
      <c r="K57" s="1089"/>
      <c r="L57" s="1089"/>
      <c r="M57" s="1089"/>
      <c r="N57" s="1089"/>
      <c r="O57" s="1089"/>
      <c r="P57" s="1090"/>
      <c r="Q57" s="1091"/>
      <c r="R57" s="1092"/>
      <c r="S57" s="1092"/>
      <c r="T57" s="1092"/>
      <c r="U57" s="1092"/>
      <c r="V57" s="1092"/>
      <c r="W57" s="1092"/>
      <c r="X57" s="1092"/>
      <c r="Y57" s="1092"/>
      <c r="Z57" s="1092"/>
      <c r="AA57" s="1092"/>
      <c r="AB57" s="1092"/>
      <c r="AC57" s="1092"/>
      <c r="AD57" s="1092"/>
      <c r="AE57" s="1093"/>
      <c r="AF57" s="1094"/>
      <c r="AG57" s="1095"/>
      <c r="AH57" s="1095"/>
      <c r="AI57" s="1095"/>
      <c r="AJ57" s="1096"/>
      <c r="AK57" s="1097"/>
      <c r="AL57" s="1092"/>
      <c r="AM57" s="1092"/>
      <c r="AN57" s="1092"/>
      <c r="AO57" s="1092"/>
      <c r="AP57" s="1092"/>
      <c r="AQ57" s="1092"/>
      <c r="AR57" s="1092"/>
      <c r="AS57" s="1092"/>
      <c r="AT57" s="1092"/>
      <c r="AU57" s="1092"/>
      <c r="AV57" s="1092"/>
      <c r="AW57" s="1092"/>
      <c r="AX57" s="1092"/>
      <c r="AY57" s="1092"/>
      <c r="AZ57" s="1098"/>
      <c r="BA57" s="1098"/>
      <c r="BB57" s="1098"/>
      <c r="BC57" s="1098"/>
      <c r="BD57" s="1098"/>
      <c r="BE57" s="1083"/>
      <c r="BF57" s="1083"/>
      <c r="BG57" s="1083"/>
      <c r="BH57" s="1083"/>
      <c r="BI57" s="1084"/>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88"/>
      <c r="C58" s="1089"/>
      <c r="D58" s="1089"/>
      <c r="E58" s="1089"/>
      <c r="F58" s="1089"/>
      <c r="G58" s="1089"/>
      <c r="H58" s="1089"/>
      <c r="I58" s="1089"/>
      <c r="J58" s="1089"/>
      <c r="K58" s="1089"/>
      <c r="L58" s="1089"/>
      <c r="M58" s="1089"/>
      <c r="N58" s="1089"/>
      <c r="O58" s="1089"/>
      <c r="P58" s="1090"/>
      <c r="Q58" s="1091"/>
      <c r="R58" s="1092"/>
      <c r="S58" s="1092"/>
      <c r="T58" s="1092"/>
      <c r="U58" s="1092"/>
      <c r="V58" s="1092"/>
      <c r="W58" s="1092"/>
      <c r="X58" s="1092"/>
      <c r="Y58" s="1092"/>
      <c r="Z58" s="1092"/>
      <c r="AA58" s="1092"/>
      <c r="AB58" s="1092"/>
      <c r="AC58" s="1092"/>
      <c r="AD58" s="1092"/>
      <c r="AE58" s="1093"/>
      <c r="AF58" s="1094"/>
      <c r="AG58" s="1095"/>
      <c r="AH58" s="1095"/>
      <c r="AI58" s="1095"/>
      <c r="AJ58" s="1096"/>
      <c r="AK58" s="1097"/>
      <c r="AL58" s="1092"/>
      <c r="AM58" s="1092"/>
      <c r="AN58" s="1092"/>
      <c r="AO58" s="1092"/>
      <c r="AP58" s="1092"/>
      <c r="AQ58" s="1092"/>
      <c r="AR58" s="1092"/>
      <c r="AS58" s="1092"/>
      <c r="AT58" s="1092"/>
      <c r="AU58" s="1092"/>
      <c r="AV58" s="1092"/>
      <c r="AW58" s="1092"/>
      <c r="AX58" s="1092"/>
      <c r="AY58" s="1092"/>
      <c r="AZ58" s="1098"/>
      <c r="BA58" s="1098"/>
      <c r="BB58" s="1098"/>
      <c r="BC58" s="1098"/>
      <c r="BD58" s="1098"/>
      <c r="BE58" s="1083"/>
      <c r="BF58" s="1083"/>
      <c r="BG58" s="1083"/>
      <c r="BH58" s="1083"/>
      <c r="BI58" s="1084"/>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88"/>
      <c r="C59" s="1089"/>
      <c r="D59" s="1089"/>
      <c r="E59" s="1089"/>
      <c r="F59" s="1089"/>
      <c r="G59" s="1089"/>
      <c r="H59" s="1089"/>
      <c r="I59" s="1089"/>
      <c r="J59" s="1089"/>
      <c r="K59" s="1089"/>
      <c r="L59" s="1089"/>
      <c r="M59" s="1089"/>
      <c r="N59" s="1089"/>
      <c r="O59" s="1089"/>
      <c r="P59" s="1090"/>
      <c r="Q59" s="1091"/>
      <c r="R59" s="1092"/>
      <c r="S59" s="1092"/>
      <c r="T59" s="1092"/>
      <c r="U59" s="1092"/>
      <c r="V59" s="1092"/>
      <c r="W59" s="1092"/>
      <c r="X59" s="1092"/>
      <c r="Y59" s="1092"/>
      <c r="Z59" s="1092"/>
      <c r="AA59" s="1092"/>
      <c r="AB59" s="1092"/>
      <c r="AC59" s="1092"/>
      <c r="AD59" s="1092"/>
      <c r="AE59" s="1093"/>
      <c r="AF59" s="1094"/>
      <c r="AG59" s="1095"/>
      <c r="AH59" s="1095"/>
      <c r="AI59" s="1095"/>
      <c r="AJ59" s="1096"/>
      <c r="AK59" s="1097"/>
      <c r="AL59" s="1092"/>
      <c r="AM59" s="1092"/>
      <c r="AN59" s="1092"/>
      <c r="AO59" s="1092"/>
      <c r="AP59" s="1092"/>
      <c r="AQ59" s="1092"/>
      <c r="AR59" s="1092"/>
      <c r="AS59" s="1092"/>
      <c r="AT59" s="1092"/>
      <c r="AU59" s="1092"/>
      <c r="AV59" s="1092"/>
      <c r="AW59" s="1092"/>
      <c r="AX59" s="1092"/>
      <c r="AY59" s="1092"/>
      <c r="AZ59" s="1098"/>
      <c r="BA59" s="1098"/>
      <c r="BB59" s="1098"/>
      <c r="BC59" s="1098"/>
      <c r="BD59" s="1098"/>
      <c r="BE59" s="1083"/>
      <c r="BF59" s="1083"/>
      <c r="BG59" s="1083"/>
      <c r="BH59" s="1083"/>
      <c r="BI59" s="1084"/>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88"/>
      <c r="C60" s="1089"/>
      <c r="D60" s="1089"/>
      <c r="E60" s="1089"/>
      <c r="F60" s="1089"/>
      <c r="G60" s="1089"/>
      <c r="H60" s="1089"/>
      <c r="I60" s="1089"/>
      <c r="J60" s="1089"/>
      <c r="K60" s="1089"/>
      <c r="L60" s="1089"/>
      <c r="M60" s="1089"/>
      <c r="N60" s="1089"/>
      <c r="O60" s="1089"/>
      <c r="P60" s="1090"/>
      <c r="Q60" s="1091"/>
      <c r="R60" s="1092"/>
      <c r="S60" s="1092"/>
      <c r="T60" s="1092"/>
      <c r="U60" s="1092"/>
      <c r="V60" s="1092"/>
      <c r="W60" s="1092"/>
      <c r="X60" s="1092"/>
      <c r="Y60" s="1092"/>
      <c r="Z60" s="1092"/>
      <c r="AA60" s="1092"/>
      <c r="AB60" s="1092"/>
      <c r="AC60" s="1092"/>
      <c r="AD60" s="1092"/>
      <c r="AE60" s="1093"/>
      <c r="AF60" s="1094"/>
      <c r="AG60" s="1095"/>
      <c r="AH60" s="1095"/>
      <c r="AI60" s="1095"/>
      <c r="AJ60" s="1096"/>
      <c r="AK60" s="1097"/>
      <c r="AL60" s="1092"/>
      <c r="AM60" s="1092"/>
      <c r="AN60" s="1092"/>
      <c r="AO60" s="1092"/>
      <c r="AP60" s="1092"/>
      <c r="AQ60" s="1092"/>
      <c r="AR60" s="1092"/>
      <c r="AS60" s="1092"/>
      <c r="AT60" s="1092"/>
      <c r="AU60" s="1092"/>
      <c r="AV60" s="1092"/>
      <c r="AW60" s="1092"/>
      <c r="AX60" s="1092"/>
      <c r="AY60" s="1092"/>
      <c r="AZ60" s="1098"/>
      <c r="BA60" s="1098"/>
      <c r="BB60" s="1098"/>
      <c r="BC60" s="1098"/>
      <c r="BD60" s="1098"/>
      <c r="BE60" s="1083"/>
      <c r="BF60" s="1083"/>
      <c r="BG60" s="1083"/>
      <c r="BH60" s="1083"/>
      <c r="BI60" s="1084"/>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88"/>
      <c r="C61" s="1089"/>
      <c r="D61" s="1089"/>
      <c r="E61" s="1089"/>
      <c r="F61" s="1089"/>
      <c r="G61" s="1089"/>
      <c r="H61" s="1089"/>
      <c r="I61" s="1089"/>
      <c r="J61" s="1089"/>
      <c r="K61" s="1089"/>
      <c r="L61" s="1089"/>
      <c r="M61" s="1089"/>
      <c r="N61" s="1089"/>
      <c r="O61" s="1089"/>
      <c r="P61" s="1090"/>
      <c r="Q61" s="1091"/>
      <c r="R61" s="1092"/>
      <c r="S61" s="1092"/>
      <c r="T61" s="1092"/>
      <c r="U61" s="1092"/>
      <c r="V61" s="1092"/>
      <c r="W61" s="1092"/>
      <c r="X61" s="1092"/>
      <c r="Y61" s="1092"/>
      <c r="Z61" s="1092"/>
      <c r="AA61" s="1092"/>
      <c r="AB61" s="1092"/>
      <c r="AC61" s="1092"/>
      <c r="AD61" s="1092"/>
      <c r="AE61" s="1093"/>
      <c r="AF61" s="1094"/>
      <c r="AG61" s="1095"/>
      <c r="AH61" s="1095"/>
      <c r="AI61" s="1095"/>
      <c r="AJ61" s="1096"/>
      <c r="AK61" s="1097"/>
      <c r="AL61" s="1092"/>
      <c r="AM61" s="1092"/>
      <c r="AN61" s="1092"/>
      <c r="AO61" s="1092"/>
      <c r="AP61" s="1092"/>
      <c r="AQ61" s="1092"/>
      <c r="AR61" s="1092"/>
      <c r="AS61" s="1092"/>
      <c r="AT61" s="1092"/>
      <c r="AU61" s="1092"/>
      <c r="AV61" s="1092"/>
      <c r="AW61" s="1092"/>
      <c r="AX61" s="1092"/>
      <c r="AY61" s="1092"/>
      <c r="AZ61" s="1098"/>
      <c r="BA61" s="1098"/>
      <c r="BB61" s="1098"/>
      <c r="BC61" s="1098"/>
      <c r="BD61" s="1098"/>
      <c r="BE61" s="1083"/>
      <c r="BF61" s="1083"/>
      <c r="BG61" s="1083"/>
      <c r="BH61" s="1083"/>
      <c r="BI61" s="1084"/>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88"/>
      <c r="C62" s="1089"/>
      <c r="D62" s="1089"/>
      <c r="E62" s="1089"/>
      <c r="F62" s="1089"/>
      <c r="G62" s="1089"/>
      <c r="H62" s="1089"/>
      <c r="I62" s="1089"/>
      <c r="J62" s="1089"/>
      <c r="K62" s="1089"/>
      <c r="L62" s="1089"/>
      <c r="M62" s="1089"/>
      <c r="N62" s="1089"/>
      <c r="O62" s="1089"/>
      <c r="P62" s="1090"/>
      <c r="Q62" s="1091"/>
      <c r="R62" s="1092"/>
      <c r="S62" s="1092"/>
      <c r="T62" s="1092"/>
      <c r="U62" s="1092"/>
      <c r="V62" s="1092"/>
      <c r="W62" s="1092"/>
      <c r="X62" s="1092"/>
      <c r="Y62" s="1092"/>
      <c r="Z62" s="1092"/>
      <c r="AA62" s="1092"/>
      <c r="AB62" s="1092"/>
      <c r="AC62" s="1092"/>
      <c r="AD62" s="1092"/>
      <c r="AE62" s="1093"/>
      <c r="AF62" s="1094"/>
      <c r="AG62" s="1095"/>
      <c r="AH62" s="1095"/>
      <c r="AI62" s="1095"/>
      <c r="AJ62" s="1096"/>
      <c r="AK62" s="1097"/>
      <c r="AL62" s="1092"/>
      <c r="AM62" s="1092"/>
      <c r="AN62" s="1092"/>
      <c r="AO62" s="1092"/>
      <c r="AP62" s="1092"/>
      <c r="AQ62" s="1092"/>
      <c r="AR62" s="1092"/>
      <c r="AS62" s="1092"/>
      <c r="AT62" s="1092"/>
      <c r="AU62" s="1092"/>
      <c r="AV62" s="1092"/>
      <c r="AW62" s="1092"/>
      <c r="AX62" s="1092"/>
      <c r="AY62" s="1092"/>
      <c r="AZ62" s="1098"/>
      <c r="BA62" s="1098"/>
      <c r="BB62" s="1098"/>
      <c r="BC62" s="1098"/>
      <c r="BD62" s="1098"/>
      <c r="BE62" s="1083"/>
      <c r="BF62" s="1083"/>
      <c r="BG62" s="1083"/>
      <c r="BH62" s="1083"/>
      <c r="BI62" s="1084"/>
      <c r="BJ62" s="1085" t="s">
        <v>428</v>
      </c>
      <c r="BK62" s="1086"/>
      <c r="BL62" s="1086"/>
      <c r="BM62" s="1086"/>
      <c r="BN62" s="1087"/>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402</v>
      </c>
      <c r="B63" s="1001" t="s">
        <v>429</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79"/>
      <c r="AF63" s="1080">
        <v>464</v>
      </c>
      <c r="AG63" s="1016"/>
      <c r="AH63" s="1016"/>
      <c r="AI63" s="1016"/>
      <c r="AJ63" s="1081"/>
      <c r="AK63" s="1082"/>
      <c r="AL63" s="1020"/>
      <c r="AM63" s="1020"/>
      <c r="AN63" s="1020"/>
      <c r="AO63" s="1020"/>
      <c r="AP63" s="1016">
        <v>2808</v>
      </c>
      <c r="AQ63" s="1016"/>
      <c r="AR63" s="1016"/>
      <c r="AS63" s="1016"/>
      <c r="AT63" s="1016"/>
      <c r="AU63" s="1016">
        <v>2400</v>
      </c>
      <c r="AV63" s="1016"/>
      <c r="AW63" s="1016"/>
      <c r="AX63" s="1016"/>
      <c r="AY63" s="1016"/>
      <c r="AZ63" s="1076"/>
      <c r="BA63" s="1076"/>
      <c r="BB63" s="1076"/>
      <c r="BC63" s="1076"/>
      <c r="BD63" s="1076"/>
      <c r="BE63" s="1017"/>
      <c r="BF63" s="1017"/>
      <c r="BG63" s="1017"/>
      <c r="BH63" s="1017"/>
      <c r="BI63" s="1018"/>
      <c r="BJ63" s="1077" t="s">
        <v>404</v>
      </c>
      <c r="BK63" s="1008"/>
      <c r="BL63" s="1008"/>
      <c r="BM63" s="1008"/>
      <c r="BN63" s="1078"/>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430</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431</v>
      </c>
      <c r="B66" s="1053"/>
      <c r="C66" s="1053"/>
      <c r="D66" s="1053"/>
      <c r="E66" s="1053"/>
      <c r="F66" s="1053"/>
      <c r="G66" s="1053"/>
      <c r="H66" s="1053"/>
      <c r="I66" s="1053"/>
      <c r="J66" s="1053"/>
      <c r="K66" s="1053"/>
      <c r="L66" s="1053"/>
      <c r="M66" s="1053"/>
      <c r="N66" s="1053"/>
      <c r="O66" s="1053"/>
      <c r="P66" s="1054"/>
      <c r="Q66" s="1058" t="s">
        <v>432</v>
      </c>
      <c r="R66" s="1059"/>
      <c r="S66" s="1059"/>
      <c r="T66" s="1059"/>
      <c r="U66" s="1060"/>
      <c r="V66" s="1058" t="s">
        <v>408</v>
      </c>
      <c r="W66" s="1059"/>
      <c r="X66" s="1059"/>
      <c r="Y66" s="1059"/>
      <c r="Z66" s="1060"/>
      <c r="AA66" s="1058" t="s">
        <v>433</v>
      </c>
      <c r="AB66" s="1059"/>
      <c r="AC66" s="1059"/>
      <c r="AD66" s="1059"/>
      <c r="AE66" s="1060"/>
      <c r="AF66" s="1064" t="s">
        <v>410</v>
      </c>
      <c r="AG66" s="1065"/>
      <c r="AH66" s="1065"/>
      <c r="AI66" s="1065"/>
      <c r="AJ66" s="1066"/>
      <c r="AK66" s="1058" t="s">
        <v>411</v>
      </c>
      <c r="AL66" s="1053"/>
      <c r="AM66" s="1053"/>
      <c r="AN66" s="1053"/>
      <c r="AO66" s="1054"/>
      <c r="AP66" s="1058" t="s">
        <v>434</v>
      </c>
      <c r="AQ66" s="1059"/>
      <c r="AR66" s="1059"/>
      <c r="AS66" s="1059"/>
      <c r="AT66" s="1060"/>
      <c r="AU66" s="1058" t="s">
        <v>435</v>
      </c>
      <c r="AV66" s="1059"/>
      <c r="AW66" s="1059"/>
      <c r="AX66" s="1059"/>
      <c r="AY66" s="1060"/>
      <c r="AZ66" s="1058" t="s">
        <v>389</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598</v>
      </c>
      <c r="C68" s="1043"/>
      <c r="D68" s="1043"/>
      <c r="E68" s="1043"/>
      <c r="F68" s="1043"/>
      <c r="G68" s="1043"/>
      <c r="H68" s="1043"/>
      <c r="I68" s="1043"/>
      <c r="J68" s="1043"/>
      <c r="K68" s="1043"/>
      <c r="L68" s="1043"/>
      <c r="M68" s="1043"/>
      <c r="N68" s="1043"/>
      <c r="O68" s="1043"/>
      <c r="P68" s="1044"/>
      <c r="Q68" s="1045">
        <v>7251</v>
      </c>
      <c r="R68" s="1039"/>
      <c r="S68" s="1039"/>
      <c r="T68" s="1039"/>
      <c r="U68" s="1039"/>
      <c r="V68" s="1039">
        <v>6900</v>
      </c>
      <c r="W68" s="1039"/>
      <c r="X68" s="1039"/>
      <c r="Y68" s="1039"/>
      <c r="Z68" s="1039"/>
      <c r="AA68" s="1039">
        <v>350</v>
      </c>
      <c r="AB68" s="1039"/>
      <c r="AC68" s="1039"/>
      <c r="AD68" s="1039"/>
      <c r="AE68" s="1039"/>
      <c r="AF68" s="1039">
        <v>343</v>
      </c>
      <c r="AG68" s="1039"/>
      <c r="AH68" s="1039"/>
      <c r="AI68" s="1039"/>
      <c r="AJ68" s="1039"/>
      <c r="AK68" s="1039" t="s">
        <v>597</v>
      </c>
      <c r="AL68" s="1039"/>
      <c r="AM68" s="1039"/>
      <c r="AN68" s="1039"/>
      <c r="AO68" s="1039"/>
      <c r="AP68" s="1039">
        <v>1339</v>
      </c>
      <c r="AQ68" s="1039"/>
      <c r="AR68" s="1039"/>
      <c r="AS68" s="1039"/>
      <c r="AT68" s="1039"/>
      <c r="AU68" s="1039" t="s">
        <v>597</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599</v>
      </c>
      <c r="C69" s="1032"/>
      <c r="D69" s="1032"/>
      <c r="E69" s="1032"/>
      <c r="F69" s="1032"/>
      <c r="G69" s="1032"/>
      <c r="H69" s="1032"/>
      <c r="I69" s="1032"/>
      <c r="J69" s="1032"/>
      <c r="K69" s="1032"/>
      <c r="L69" s="1032"/>
      <c r="M69" s="1032"/>
      <c r="N69" s="1032"/>
      <c r="O69" s="1032"/>
      <c r="P69" s="1033"/>
      <c r="Q69" s="1034">
        <v>3073</v>
      </c>
      <c r="R69" s="1028"/>
      <c r="S69" s="1028"/>
      <c r="T69" s="1028"/>
      <c r="U69" s="1028"/>
      <c r="V69" s="1028">
        <v>2907</v>
      </c>
      <c r="W69" s="1028"/>
      <c r="X69" s="1028"/>
      <c r="Y69" s="1028"/>
      <c r="Z69" s="1028"/>
      <c r="AA69" s="1028">
        <v>166</v>
      </c>
      <c r="AB69" s="1028"/>
      <c r="AC69" s="1028"/>
      <c r="AD69" s="1028"/>
      <c r="AE69" s="1028"/>
      <c r="AF69" s="1028">
        <v>166</v>
      </c>
      <c r="AG69" s="1028"/>
      <c r="AH69" s="1028"/>
      <c r="AI69" s="1028"/>
      <c r="AJ69" s="1028"/>
      <c r="AK69" s="1028" t="s">
        <v>597</v>
      </c>
      <c r="AL69" s="1028"/>
      <c r="AM69" s="1028"/>
      <c r="AN69" s="1028"/>
      <c r="AO69" s="1028"/>
      <c r="AP69" s="1028">
        <v>1324</v>
      </c>
      <c r="AQ69" s="1028"/>
      <c r="AR69" s="1028"/>
      <c r="AS69" s="1028"/>
      <c r="AT69" s="1028"/>
      <c r="AU69" s="1028">
        <v>24</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c r="C70" s="1032"/>
      <c r="D70" s="1032"/>
      <c r="E70" s="1032"/>
      <c r="F70" s="1032"/>
      <c r="G70" s="1032"/>
      <c r="H70" s="1032"/>
      <c r="I70" s="1032"/>
      <c r="J70" s="1032"/>
      <c r="K70" s="1032"/>
      <c r="L70" s="1032"/>
      <c r="M70" s="1032"/>
      <c r="N70" s="1032"/>
      <c r="O70" s="1032"/>
      <c r="P70" s="1033"/>
      <c r="Q70" s="1034"/>
      <c r="R70" s="1028"/>
      <c r="S70" s="1028"/>
      <c r="T70" s="1028"/>
      <c r="U70" s="1028"/>
      <c r="V70" s="1028"/>
      <c r="W70" s="1028"/>
      <c r="X70" s="1028"/>
      <c r="Y70" s="1028"/>
      <c r="Z70" s="1028"/>
      <c r="AA70" s="1028"/>
      <c r="AB70" s="1028"/>
      <c r="AC70" s="1028"/>
      <c r="AD70" s="1028"/>
      <c r="AE70" s="1028"/>
      <c r="AF70" s="1028"/>
      <c r="AG70" s="1028"/>
      <c r="AH70" s="1028"/>
      <c r="AI70" s="1028"/>
      <c r="AJ70" s="1028"/>
      <c r="AK70" s="1028"/>
      <c r="AL70" s="1028"/>
      <c r="AM70" s="1028"/>
      <c r="AN70" s="1028"/>
      <c r="AO70" s="1028"/>
      <c r="AP70" s="1028"/>
      <c r="AQ70" s="1028"/>
      <c r="AR70" s="1028"/>
      <c r="AS70" s="1028"/>
      <c r="AT70" s="1028"/>
      <c r="AU70" s="1028"/>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c r="C71" s="1032"/>
      <c r="D71" s="1032"/>
      <c r="E71" s="1032"/>
      <c r="F71" s="1032"/>
      <c r="G71" s="1032"/>
      <c r="H71" s="1032"/>
      <c r="I71" s="1032"/>
      <c r="J71" s="1032"/>
      <c r="K71" s="1032"/>
      <c r="L71" s="1032"/>
      <c r="M71" s="1032"/>
      <c r="N71" s="1032"/>
      <c r="O71" s="1032"/>
      <c r="P71" s="1033"/>
      <c r="Q71" s="1034"/>
      <c r="R71" s="1028"/>
      <c r="S71" s="1028"/>
      <c r="T71" s="1028"/>
      <c r="U71" s="1028"/>
      <c r="V71" s="1028"/>
      <c r="W71" s="1028"/>
      <c r="X71" s="1028"/>
      <c r="Y71" s="1028"/>
      <c r="Z71" s="1028"/>
      <c r="AA71" s="1028"/>
      <c r="AB71" s="1028"/>
      <c r="AC71" s="1028"/>
      <c r="AD71" s="1028"/>
      <c r="AE71" s="1028"/>
      <c r="AF71" s="1028"/>
      <c r="AG71" s="1028"/>
      <c r="AH71" s="1028"/>
      <c r="AI71" s="1028"/>
      <c r="AJ71" s="1028"/>
      <c r="AK71" s="1028"/>
      <c r="AL71" s="1028"/>
      <c r="AM71" s="1028"/>
      <c r="AN71" s="1028"/>
      <c r="AO71" s="1028"/>
      <c r="AP71" s="1028"/>
      <c r="AQ71" s="1028"/>
      <c r="AR71" s="1028"/>
      <c r="AS71" s="1028"/>
      <c r="AT71" s="1028"/>
      <c r="AU71" s="1028"/>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c r="C72" s="1032"/>
      <c r="D72" s="1032"/>
      <c r="E72" s="1032"/>
      <c r="F72" s="1032"/>
      <c r="G72" s="1032"/>
      <c r="H72" s="1032"/>
      <c r="I72" s="1032"/>
      <c r="J72" s="1032"/>
      <c r="K72" s="1032"/>
      <c r="L72" s="1032"/>
      <c r="M72" s="1032"/>
      <c r="N72" s="1032"/>
      <c r="O72" s="1032"/>
      <c r="P72" s="1033"/>
      <c r="Q72" s="1034"/>
      <c r="R72" s="1028"/>
      <c r="S72" s="1028"/>
      <c r="T72" s="1028"/>
      <c r="U72" s="1028"/>
      <c r="V72" s="1028"/>
      <c r="W72" s="1028"/>
      <c r="X72" s="1028"/>
      <c r="Y72" s="1028"/>
      <c r="Z72" s="1028"/>
      <c r="AA72" s="1028"/>
      <c r="AB72" s="1028"/>
      <c r="AC72" s="1028"/>
      <c r="AD72" s="1028"/>
      <c r="AE72" s="1028"/>
      <c r="AF72" s="1028"/>
      <c r="AG72" s="1028"/>
      <c r="AH72" s="1028"/>
      <c r="AI72" s="1028"/>
      <c r="AJ72" s="1028"/>
      <c r="AK72" s="1028"/>
      <c r="AL72" s="1028"/>
      <c r="AM72" s="1028"/>
      <c r="AN72" s="1028"/>
      <c r="AO72" s="1028"/>
      <c r="AP72" s="1028"/>
      <c r="AQ72" s="1028"/>
      <c r="AR72" s="1028"/>
      <c r="AS72" s="1028"/>
      <c r="AT72" s="1028"/>
      <c r="AU72" s="1028"/>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c r="C73" s="1032"/>
      <c r="D73" s="1032"/>
      <c r="E73" s="1032"/>
      <c r="F73" s="1032"/>
      <c r="G73" s="1032"/>
      <c r="H73" s="1032"/>
      <c r="I73" s="1032"/>
      <c r="J73" s="1032"/>
      <c r="K73" s="1032"/>
      <c r="L73" s="1032"/>
      <c r="M73" s="1032"/>
      <c r="N73" s="1032"/>
      <c r="O73" s="1032"/>
      <c r="P73" s="1033"/>
      <c r="Q73" s="1034"/>
      <c r="R73" s="1028"/>
      <c r="S73" s="1028"/>
      <c r="T73" s="1028"/>
      <c r="U73" s="1028"/>
      <c r="V73" s="1028"/>
      <c r="W73" s="1028"/>
      <c r="X73" s="1028"/>
      <c r="Y73" s="1028"/>
      <c r="Z73" s="1028"/>
      <c r="AA73" s="1028"/>
      <c r="AB73" s="1028"/>
      <c r="AC73" s="1028"/>
      <c r="AD73" s="1028"/>
      <c r="AE73" s="1028"/>
      <c r="AF73" s="1028"/>
      <c r="AG73" s="1028"/>
      <c r="AH73" s="1028"/>
      <c r="AI73" s="1028"/>
      <c r="AJ73" s="1028"/>
      <c r="AK73" s="1028"/>
      <c r="AL73" s="1028"/>
      <c r="AM73" s="1028"/>
      <c r="AN73" s="1028"/>
      <c r="AO73" s="1028"/>
      <c r="AP73" s="1028"/>
      <c r="AQ73" s="1028"/>
      <c r="AR73" s="1028"/>
      <c r="AS73" s="1028"/>
      <c r="AT73" s="1028"/>
      <c r="AU73" s="1028"/>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c r="C74" s="1032"/>
      <c r="D74" s="1032"/>
      <c r="E74" s="1032"/>
      <c r="F74" s="1032"/>
      <c r="G74" s="1032"/>
      <c r="H74" s="1032"/>
      <c r="I74" s="1032"/>
      <c r="J74" s="1032"/>
      <c r="K74" s="1032"/>
      <c r="L74" s="1032"/>
      <c r="M74" s="1032"/>
      <c r="N74" s="1032"/>
      <c r="O74" s="1032"/>
      <c r="P74" s="1033"/>
      <c r="Q74" s="1034"/>
      <c r="R74" s="1028"/>
      <c r="S74" s="1028"/>
      <c r="T74" s="1028"/>
      <c r="U74" s="1028"/>
      <c r="V74" s="1028"/>
      <c r="W74" s="1028"/>
      <c r="X74" s="1028"/>
      <c r="Y74" s="1028"/>
      <c r="Z74" s="1028"/>
      <c r="AA74" s="1028"/>
      <c r="AB74" s="1028"/>
      <c r="AC74" s="1028"/>
      <c r="AD74" s="1028"/>
      <c r="AE74" s="1028"/>
      <c r="AF74" s="1028"/>
      <c r="AG74" s="1028"/>
      <c r="AH74" s="1028"/>
      <c r="AI74" s="1028"/>
      <c r="AJ74" s="1028"/>
      <c r="AK74" s="1028"/>
      <c r="AL74" s="1028"/>
      <c r="AM74" s="1028"/>
      <c r="AN74" s="1028"/>
      <c r="AO74" s="1028"/>
      <c r="AP74" s="1028"/>
      <c r="AQ74" s="1028"/>
      <c r="AR74" s="1028"/>
      <c r="AS74" s="1028"/>
      <c r="AT74" s="1028"/>
      <c r="AU74" s="1028"/>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402</v>
      </c>
      <c r="B88" s="1001" t="s">
        <v>436</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509</v>
      </c>
      <c r="AG88" s="1016"/>
      <c r="AH88" s="1016"/>
      <c r="AI88" s="1016"/>
      <c r="AJ88" s="1016"/>
      <c r="AK88" s="1020"/>
      <c r="AL88" s="1020"/>
      <c r="AM88" s="1020"/>
      <c r="AN88" s="1020"/>
      <c r="AO88" s="1020"/>
      <c r="AP88" s="1016">
        <v>2663</v>
      </c>
      <c r="AQ88" s="1016"/>
      <c r="AR88" s="1016"/>
      <c r="AS88" s="1016"/>
      <c r="AT88" s="1016"/>
      <c r="AU88" s="1016">
        <v>24</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402</v>
      </c>
      <c r="BR102" s="1001" t="s">
        <v>437</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c r="CS102" s="1008"/>
      <c r="CT102" s="1008"/>
      <c r="CU102" s="1008"/>
      <c r="CV102" s="1009"/>
      <c r="CW102" s="1007"/>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438</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439</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440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441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442</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443</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444</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445</v>
      </c>
      <c r="AB109" s="951"/>
      <c r="AC109" s="951"/>
      <c r="AD109" s="951"/>
      <c r="AE109" s="952"/>
      <c r="AF109" s="953" t="s">
        <v>446</v>
      </c>
      <c r="AG109" s="951"/>
      <c r="AH109" s="951"/>
      <c r="AI109" s="951"/>
      <c r="AJ109" s="952"/>
      <c r="AK109" s="953" t="s">
        <v>317</v>
      </c>
      <c r="AL109" s="951"/>
      <c r="AM109" s="951"/>
      <c r="AN109" s="951"/>
      <c r="AO109" s="952"/>
      <c r="AP109" s="953" t="s">
        <v>447</v>
      </c>
      <c r="AQ109" s="951"/>
      <c r="AR109" s="951"/>
      <c r="AS109" s="951"/>
      <c r="AT109" s="982"/>
      <c r="AU109" s="950" t="s">
        <v>444</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445</v>
      </c>
      <c r="BR109" s="951"/>
      <c r="BS109" s="951"/>
      <c r="BT109" s="951"/>
      <c r="BU109" s="952"/>
      <c r="BV109" s="953" t="s">
        <v>446</v>
      </c>
      <c r="BW109" s="951"/>
      <c r="BX109" s="951"/>
      <c r="BY109" s="951"/>
      <c r="BZ109" s="952"/>
      <c r="CA109" s="953" t="s">
        <v>317</v>
      </c>
      <c r="CB109" s="951"/>
      <c r="CC109" s="951"/>
      <c r="CD109" s="951"/>
      <c r="CE109" s="952"/>
      <c r="CF109" s="989" t="s">
        <v>447</v>
      </c>
      <c r="CG109" s="989"/>
      <c r="CH109" s="989"/>
      <c r="CI109" s="989"/>
      <c r="CJ109" s="989"/>
      <c r="CK109" s="953" t="s">
        <v>448</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445</v>
      </c>
      <c r="DH109" s="951"/>
      <c r="DI109" s="951"/>
      <c r="DJ109" s="951"/>
      <c r="DK109" s="952"/>
      <c r="DL109" s="953" t="s">
        <v>446</v>
      </c>
      <c r="DM109" s="951"/>
      <c r="DN109" s="951"/>
      <c r="DO109" s="951"/>
      <c r="DP109" s="952"/>
      <c r="DQ109" s="953" t="s">
        <v>317</v>
      </c>
      <c r="DR109" s="951"/>
      <c r="DS109" s="951"/>
      <c r="DT109" s="951"/>
      <c r="DU109" s="952"/>
      <c r="DV109" s="953" t="s">
        <v>447</v>
      </c>
      <c r="DW109" s="951"/>
      <c r="DX109" s="951"/>
      <c r="DY109" s="951"/>
      <c r="DZ109" s="982"/>
    </row>
    <row r="110" spans="1:131" s="248" customFormat="1" ht="26.25" customHeight="1" x14ac:dyDescent="0.15">
      <c r="A110" s="853" t="s">
        <v>449</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1163134</v>
      </c>
      <c r="AB110" s="944"/>
      <c r="AC110" s="944"/>
      <c r="AD110" s="944"/>
      <c r="AE110" s="945"/>
      <c r="AF110" s="946">
        <v>1179514</v>
      </c>
      <c r="AG110" s="944"/>
      <c r="AH110" s="944"/>
      <c r="AI110" s="944"/>
      <c r="AJ110" s="945"/>
      <c r="AK110" s="946">
        <v>1243329</v>
      </c>
      <c r="AL110" s="944"/>
      <c r="AM110" s="944"/>
      <c r="AN110" s="944"/>
      <c r="AO110" s="945"/>
      <c r="AP110" s="947">
        <v>27.6</v>
      </c>
      <c r="AQ110" s="948"/>
      <c r="AR110" s="948"/>
      <c r="AS110" s="948"/>
      <c r="AT110" s="949"/>
      <c r="AU110" s="983" t="s">
        <v>73</v>
      </c>
      <c r="AV110" s="984"/>
      <c r="AW110" s="984"/>
      <c r="AX110" s="984"/>
      <c r="AY110" s="984"/>
      <c r="AZ110" s="909" t="s">
        <v>450</v>
      </c>
      <c r="BA110" s="854"/>
      <c r="BB110" s="854"/>
      <c r="BC110" s="854"/>
      <c r="BD110" s="854"/>
      <c r="BE110" s="854"/>
      <c r="BF110" s="854"/>
      <c r="BG110" s="854"/>
      <c r="BH110" s="854"/>
      <c r="BI110" s="854"/>
      <c r="BJ110" s="854"/>
      <c r="BK110" s="854"/>
      <c r="BL110" s="854"/>
      <c r="BM110" s="854"/>
      <c r="BN110" s="854"/>
      <c r="BO110" s="854"/>
      <c r="BP110" s="855"/>
      <c r="BQ110" s="910">
        <v>12116756</v>
      </c>
      <c r="BR110" s="891"/>
      <c r="BS110" s="891"/>
      <c r="BT110" s="891"/>
      <c r="BU110" s="891"/>
      <c r="BV110" s="891">
        <v>12284440</v>
      </c>
      <c r="BW110" s="891"/>
      <c r="BX110" s="891"/>
      <c r="BY110" s="891"/>
      <c r="BZ110" s="891"/>
      <c r="CA110" s="891">
        <v>11811338</v>
      </c>
      <c r="CB110" s="891"/>
      <c r="CC110" s="891"/>
      <c r="CD110" s="891"/>
      <c r="CE110" s="891"/>
      <c r="CF110" s="915">
        <v>261.89999999999998</v>
      </c>
      <c r="CG110" s="916"/>
      <c r="CH110" s="916"/>
      <c r="CI110" s="916"/>
      <c r="CJ110" s="916"/>
      <c r="CK110" s="979" t="s">
        <v>451</v>
      </c>
      <c r="CL110" s="865"/>
      <c r="CM110" s="940" t="s">
        <v>452</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453</v>
      </c>
      <c r="DH110" s="891"/>
      <c r="DI110" s="891"/>
      <c r="DJ110" s="891"/>
      <c r="DK110" s="891"/>
      <c r="DL110" s="891" t="s">
        <v>454</v>
      </c>
      <c r="DM110" s="891"/>
      <c r="DN110" s="891"/>
      <c r="DO110" s="891"/>
      <c r="DP110" s="891"/>
      <c r="DQ110" s="891" t="s">
        <v>454</v>
      </c>
      <c r="DR110" s="891"/>
      <c r="DS110" s="891"/>
      <c r="DT110" s="891"/>
      <c r="DU110" s="891"/>
      <c r="DV110" s="892" t="s">
        <v>455</v>
      </c>
      <c r="DW110" s="892"/>
      <c r="DX110" s="892"/>
      <c r="DY110" s="892"/>
      <c r="DZ110" s="893"/>
    </row>
    <row r="111" spans="1:131" s="248" customFormat="1" ht="26.25" customHeight="1" x14ac:dyDescent="0.15">
      <c r="A111" s="820" t="s">
        <v>456</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457</v>
      </c>
      <c r="AB111" s="972"/>
      <c r="AC111" s="972"/>
      <c r="AD111" s="972"/>
      <c r="AE111" s="973"/>
      <c r="AF111" s="974" t="s">
        <v>404</v>
      </c>
      <c r="AG111" s="972"/>
      <c r="AH111" s="972"/>
      <c r="AI111" s="972"/>
      <c r="AJ111" s="973"/>
      <c r="AK111" s="974" t="s">
        <v>404</v>
      </c>
      <c r="AL111" s="972"/>
      <c r="AM111" s="972"/>
      <c r="AN111" s="972"/>
      <c r="AO111" s="973"/>
      <c r="AP111" s="975" t="s">
        <v>454</v>
      </c>
      <c r="AQ111" s="976"/>
      <c r="AR111" s="976"/>
      <c r="AS111" s="976"/>
      <c r="AT111" s="977"/>
      <c r="AU111" s="985"/>
      <c r="AV111" s="986"/>
      <c r="AW111" s="986"/>
      <c r="AX111" s="986"/>
      <c r="AY111" s="986"/>
      <c r="AZ111" s="861" t="s">
        <v>458</v>
      </c>
      <c r="BA111" s="796"/>
      <c r="BB111" s="796"/>
      <c r="BC111" s="796"/>
      <c r="BD111" s="796"/>
      <c r="BE111" s="796"/>
      <c r="BF111" s="796"/>
      <c r="BG111" s="796"/>
      <c r="BH111" s="796"/>
      <c r="BI111" s="796"/>
      <c r="BJ111" s="796"/>
      <c r="BK111" s="796"/>
      <c r="BL111" s="796"/>
      <c r="BM111" s="796"/>
      <c r="BN111" s="796"/>
      <c r="BO111" s="796"/>
      <c r="BP111" s="797"/>
      <c r="BQ111" s="862" t="s">
        <v>455</v>
      </c>
      <c r="BR111" s="863"/>
      <c r="BS111" s="863"/>
      <c r="BT111" s="863"/>
      <c r="BU111" s="863"/>
      <c r="BV111" s="863" t="s">
        <v>404</v>
      </c>
      <c r="BW111" s="863"/>
      <c r="BX111" s="863"/>
      <c r="BY111" s="863"/>
      <c r="BZ111" s="863"/>
      <c r="CA111" s="863" t="s">
        <v>454</v>
      </c>
      <c r="CB111" s="863"/>
      <c r="CC111" s="863"/>
      <c r="CD111" s="863"/>
      <c r="CE111" s="863"/>
      <c r="CF111" s="924" t="s">
        <v>404</v>
      </c>
      <c r="CG111" s="925"/>
      <c r="CH111" s="925"/>
      <c r="CI111" s="925"/>
      <c r="CJ111" s="925"/>
      <c r="CK111" s="980"/>
      <c r="CL111" s="867"/>
      <c r="CM111" s="870" t="s">
        <v>459</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454</v>
      </c>
      <c r="DH111" s="863"/>
      <c r="DI111" s="863"/>
      <c r="DJ111" s="863"/>
      <c r="DK111" s="863"/>
      <c r="DL111" s="863" t="s">
        <v>404</v>
      </c>
      <c r="DM111" s="863"/>
      <c r="DN111" s="863"/>
      <c r="DO111" s="863"/>
      <c r="DP111" s="863"/>
      <c r="DQ111" s="863" t="s">
        <v>404</v>
      </c>
      <c r="DR111" s="863"/>
      <c r="DS111" s="863"/>
      <c r="DT111" s="863"/>
      <c r="DU111" s="863"/>
      <c r="DV111" s="840" t="s">
        <v>404</v>
      </c>
      <c r="DW111" s="840"/>
      <c r="DX111" s="840"/>
      <c r="DY111" s="840"/>
      <c r="DZ111" s="841"/>
    </row>
    <row r="112" spans="1:131" s="248" customFormat="1" ht="26.25" customHeight="1" x14ac:dyDescent="0.15">
      <c r="A112" s="965" t="s">
        <v>460</v>
      </c>
      <c r="B112" s="966"/>
      <c r="C112" s="796" t="s">
        <v>461</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404</v>
      </c>
      <c r="AB112" s="826"/>
      <c r="AC112" s="826"/>
      <c r="AD112" s="826"/>
      <c r="AE112" s="827"/>
      <c r="AF112" s="828" t="s">
        <v>404</v>
      </c>
      <c r="AG112" s="826"/>
      <c r="AH112" s="826"/>
      <c r="AI112" s="826"/>
      <c r="AJ112" s="827"/>
      <c r="AK112" s="828" t="s">
        <v>455</v>
      </c>
      <c r="AL112" s="826"/>
      <c r="AM112" s="826"/>
      <c r="AN112" s="826"/>
      <c r="AO112" s="827"/>
      <c r="AP112" s="873" t="s">
        <v>404</v>
      </c>
      <c r="AQ112" s="874"/>
      <c r="AR112" s="874"/>
      <c r="AS112" s="874"/>
      <c r="AT112" s="875"/>
      <c r="AU112" s="985"/>
      <c r="AV112" s="986"/>
      <c r="AW112" s="986"/>
      <c r="AX112" s="986"/>
      <c r="AY112" s="986"/>
      <c r="AZ112" s="861" t="s">
        <v>462</v>
      </c>
      <c r="BA112" s="796"/>
      <c r="BB112" s="796"/>
      <c r="BC112" s="796"/>
      <c r="BD112" s="796"/>
      <c r="BE112" s="796"/>
      <c r="BF112" s="796"/>
      <c r="BG112" s="796"/>
      <c r="BH112" s="796"/>
      <c r="BI112" s="796"/>
      <c r="BJ112" s="796"/>
      <c r="BK112" s="796"/>
      <c r="BL112" s="796"/>
      <c r="BM112" s="796"/>
      <c r="BN112" s="796"/>
      <c r="BO112" s="796"/>
      <c r="BP112" s="797"/>
      <c r="BQ112" s="862">
        <v>2366584</v>
      </c>
      <c r="BR112" s="863"/>
      <c r="BS112" s="863"/>
      <c r="BT112" s="863"/>
      <c r="BU112" s="863"/>
      <c r="BV112" s="863">
        <v>2370263</v>
      </c>
      <c r="BW112" s="863"/>
      <c r="BX112" s="863"/>
      <c r="BY112" s="863"/>
      <c r="BZ112" s="863"/>
      <c r="CA112" s="863">
        <v>2399417</v>
      </c>
      <c r="CB112" s="863"/>
      <c r="CC112" s="863"/>
      <c r="CD112" s="863"/>
      <c r="CE112" s="863"/>
      <c r="CF112" s="924">
        <v>53.2</v>
      </c>
      <c r="CG112" s="925"/>
      <c r="CH112" s="925"/>
      <c r="CI112" s="925"/>
      <c r="CJ112" s="925"/>
      <c r="CK112" s="980"/>
      <c r="CL112" s="867"/>
      <c r="CM112" s="870" t="s">
        <v>463</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404</v>
      </c>
      <c r="DH112" s="863"/>
      <c r="DI112" s="863"/>
      <c r="DJ112" s="863"/>
      <c r="DK112" s="863"/>
      <c r="DL112" s="863" t="s">
        <v>404</v>
      </c>
      <c r="DM112" s="863"/>
      <c r="DN112" s="863"/>
      <c r="DO112" s="863"/>
      <c r="DP112" s="863"/>
      <c r="DQ112" s="863" t="s">
        <v>454</v>
      </c>
      <c r="DR112" s="863"/>
      <c r="DS112" s="863"/>
      <c r="DT112" s="863"/>
      <c r="DU112" s="863"/>
      <c r="DV112" s="840" t="s">
        <v>404</v>
      </c>
      <c r="DW112" s="840"/>
      <c r="DX112" s="840"/>
      <c r="DY112" s="840"/>
      <c r="DZ112" s="841"/>
    </row>
    <row r="113" spans="1:130" s="248" customFormat="1" ht="26.25" customHeight="1" x14ac:dyDescent="0.15">
      <c r="A113" s="967"/>
      <c r="B113" s="968"/>
      <c r="C113" s="796" t="s">
        <v>464</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204705</v>
      </c>
      <c r="AB113" s="972"/>
      <c r="AC113" s="972"/>
      <c r="AD113" s="972"/>
      <c r="AE113" s="973"/>
      <c r="AF113" s="974">
        <v>200145</v>
      </c>
      <c r="AG113" s="972"/>
      <c r="AH113" s="972"/>
      <c r="AI113" s="972"/>
      <c r="AJ113" s="973"/>
      <c r="AK113" s="974">
        <v>199524</v>
      </c>
      <c r="AL113" s="972"/>
      <c r="AM113" s="972"/>
      <c r="AN113" s="972"/>
      <c r="AO113" s="973"/>
      <c r="AP113" s="975">
        <v>4.4000000000000004</v>
      </c>
      <c r="AQ113" s="976"/>
      <c r="AR113" s="976"/>
      <c r="AS113" s="976"/>
      <c r="AT113" s="977"/>
      <c r="AU113" s="985"/>
      <c r="AV113" s="986"/>
      <c r="AW113" s="986"/>
      <c r="AX113" s="986"/>
      <c r="AY113" s="986"/>
      <c r="AZ113" s="861" t="s">
        <v>465</v>
      </c>
      <c r="BA113" s="796"/>
      <c r="BB113" s="796"/>
      <c r="BC113" s="796"/>
      <c r="BD113" s="796"/>
      <c r="BE113" s="796"/>
      <c r="BF113" s="796"/>
      <c r="BG113" s="796"/>
      <c r="BH113" s="796"/>
      <c r="BI113" s="796"/>
      <c r="BJ113" s="796"/>
      <c r="BK113" s="796"/>
      <c r="BL113" s="796"/>
      <c r="BM113" s="796"/>
      <c r="BN113" s="796"/>
      <c r="BO113" s="796"/>
      <c r="BP113" s="797"/>
      <c r="BQ113" s="862">
        <v>2772</v>
      </c>
      <c r="BR113" s="863"/>
      <c r="BS113" s="863"/>
      <c r="BT113" s="863"/>
      <c r="BU113" s="863"/>
      <c r="BV113" s="863">
        <v>30006</v>
      </c>
      <c r="BW113" s="863"/>
      <c r="BX113" s="863"/>
      <c r="BY113" s="863"/>
      <c r="BZ113" s="863"/>
      <c r="CA113" s="863">
        <v>23997</v>
      </c>
      <c r="CB113" s="863"/>
      <c r="CC113" s="863"/>
      <c r="CD113" s="863"/>
      <c r="CE113" s="863"/>
      <c r="CF113" s="924">
        <v>0.5</v>
      </c>
      <c r="CG113" s="925"/>
      <c r="CH113" s="925"/>
      <c r="CI113" s="925"/>
      <c r="CJ113" s="925"/>
      <c r="CK113" s="980"/>
      <c r="CL113" s="867"/>
      <c r="CM113" s="870" t="s">
        <v>466</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457</v>
      </c>
      <c r="DH113" s="826"/>
      <c r="DI113" s="826"/>
      <c r="DJ113" s="826"/>
      <c r="DK113" s="827"/>
      <c r="DL113" s="828" t="s">
        <v>404</v>
      </c>
      <c r="DM113" s="826"/>
      <c r="DN113" s="826"/>
      <c r="DO113" s="826"/>
      <c r="DP113" s="827"/>
      <c r="DQ113" s="828" t="s">
        <v>404</v>
      </c>
      <c r="DR113" s="826"/>
      <c r="DS113" s="826"/>
      <c r="DT113" s="826"/>
      <c r="DU113" s="827"/>
      <c r="DV113" s="873" t="s">
        <v>404</v>
      </c>
      <c r="DW113" s="874"/>
      <c r="DX113" s="874"/>
      <c r="DY113" s="874"/>
      <c r="DZ113" s="875"/>
    </row>
    <row r="114" spans="1:130" s="248" customFormat="1" ht="26.25" customHeight="1" x14ac:dyDescent="0.15">
      <c r="A114" s="967"/>
      <c r="B114" s="968"/>
      <c r="C114" s="796" t="s">
        <v>467</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t="s">
        <v>453</v>
      </c>
      <c r="AB114" s="826"/>
      <c r="AC114" s="826"/>
      <c r="AD114" s="826"/>
      <c r="AE114" s="827"/>
      <c r="AF114" s="828">
        <v>1944</v>
      </c>
      <c r="AG114" s="826"/>
      <c r="AH114" s="826"/>
      <c r="AI114" s="826"/>
      <c r="AJ114" s="827"/>
      <c r="AK114" s="828">
        <v>3854</v>
      </c>
      <c r="AL114" s="826"/>
      <c r="AM114" s="826"/>
      <c r="AN114" s="826"/>
      <c r="AO114" s="827"/>
      <c r="AP114" s="873">
        <v>0.1</v>
      </c>
      <c r="AQ114" s="874"/>
      <c r="AR114" s="874"/>
      <c r="AS114" s="874"/>
      <c r="AT114" s="875"/>
      <c r="AU114" s="985"/>
      <c r="AV114" s="986"/>
      <c r="AW114" s="986"/>
      <c r="AX114" s="986"/>
      <c r="AY114" s="986"/>
      <c r="AZ114" s="861" t="s">
        <v>468</v>
      </c>
      <c r="BA114" s="796"/>
      <c r="BB114" s="796"/>
      <c r="BC114" s="796"/>
      <c r="BD114" s="796"/>
      <c r="BE114" s="796"/>
      <c r="BF114" s="796"/>
      <c r="BG114" s="796"/>
      <c r="BH114" s="796"/>
      <c r="BI114" s="796"/>
      <c r="BJ114" s="796"/>
      <c r="BK114" s="796"/>
      <c r="BL114" s="796"/>
      <c r="BM114" s="796"/>
      <c r="BN114" s="796"/>
      <c r="BO114" s="796"/>
      <c r="BP114" s="797"/>
      <c r="BQ114" s="862">
        <v>1512649</v>
      </c>
      <c r="BR114" s="863"/>
      <c r="BS114" s="863"/>
      <c r="BT114" s="863"/>
      <c r="BU114" s="863"/>
      <c r="BV114" s="863">
        <v>1426159</v>
      </c>
      <c r="BW114" s="863"/>
      <c r="BX114" s="863"/>
      <c r="BY114" s="863"/>
      <c r="BZ114" s="863"/>
      <c r="CA114" s="863">
        <v>1367397</v>
      </c>
      <c r="CB114" s="863"/>
      <c r="CC114" s="863"/>
      <c r="CD114" s="863"/>
      <c r="CE114" s="863"/>
      <c r="CF114" s="924">
        <v>30.3</v>
      </c>
      <c r="CG114" s="925"/>
      <c r="CH114" s="925"/>
      <c r="CI114" s="925"/>
      <c r="CJ114" s="925"/>
      <c r="CK114" s="980"/>
      <c r="CL114" s="867"/>
      <c r="CM114" s="870" t="s">
        <v>469</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404</v>
      </c>
      <c r="DH114" s="826"/>
      <c r="DI114" s="826"/>
      <c r="DJ114" s="826"/>
      <c r="DK114" s="827"/>
      <c r="DL114" s="828" t="s">
        <v>453</v>
      </c>
      <c r="DM114" s="826"/>
      <c r="DN114" s="826"/>
      <c r="DO114" s="826"/>
      <c r="DP114" s="827"/>
      <c r="DQ114" s="828" t="s">
        <v>404</v>
      </c>
      <c r="DR114" s="826"/>
      <c r="DS114" s="826"/>
      <c r="DT114" s="826"/>
      <c r="DU114" s="827"/>
      <c r="DV114" s="873" t="s">
        <v>457</v>
      </c>
      <c r="DW114" s="874"/>
      <c r="DX114" s="874"/>
      <c r="DY114" s="874"/>
      <c r="DZ114" s="875"/>
    </row>
    <row r="115" spans="1:130" s="248" customFormat="1" ht="26.25" customHeight="1" x14ac:dyDescent="0.15">
      <c r="A115" s="967"/>
      <c r="B115" s="968"/>
      <c r="C115" s="796" t="s">
        <v>470</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7526</v>
      </c>
      <c r="AB115" s="972"/>
      <c r="AC115" s="972"/>
      <c r="AD115" s="972"/>
      <c r="AE115" s="973"/>
      <c r="AF115" s="974" t="s">
        <v>404</v>
      </c>
      <c r="AG115" s="972"/>
      <c r="AH115" s="972"/>
      <c r="AI115" s="972"/>
      <c r="AJ115" s="973"/>
      <c r="AK115" s="974" t="s">
        <v>404</v>
      </c>
      <c r="AL115" s="972"/>
      <c r="AM115" s="972"/>
      <c r="AN115" s="972"/>
      <c r="AO115" s="973"/>
      <c r="AP115" s="975" t="s">
        <v>454</v>
      </c>
      <c r="AQ115" s="976"/>
      <c r="AR115" s="976"/>
      <c r="AS115" s="976"/>
      <c r="AT115" s="977"/>
      <c r="AU115" s="985"/>
      <c r="AV115" s="986"/>
      <c r="AW115" s="986"/>
      <c r="AX115" s="986"/>
      <c r="AY115" s="986"/>
      <c r="AZ115" s="861" t="s">
        <v>471</v>
      </c>
      <c r="BA115" s="796"/>
      <c r="BB115" s="796"/>
      <c r="BC115" s="796"/>
      <c r="BD115" s="796"/>
      <c r="BE115" s="796"/>
      <c r="BF115" s="796"/>
      <c r="BG115" s="796"/>
      <c r="BH115" s="796"/>
      <c r="BI115" s="796"/>
      <c r="BJ115" s="796"/>
      <c r="BK115" s="796"/>
      <c r="BL115" s="796"/>
      <c r="BM115" s="796"/>
      <c r="BN115" s="796"/>
      <c r="BO115" s="796"/>
      <c r="BP115" s="797"/>
      <c r="BQ115" s="862" t="s">
        <v>404</v>
      </c>
      <c r="BR115" s="863"/>
      <c r="BS115" s="863"/>
      <c r="BT115" s="863"/>
      <c r="BU115" s="863"/>
      <c r="BV115" s="863" t="s">
        <v>453</v>
      </c>
      <c r="BW115" s="863"/>
      <c r="BX115" s="863"/>
      <c r="BY115" s="863"/>
      <c r="BZ115" s="863"/>
      <c r="CA115" s="863" t="s">
        <v>453</v>
      </c>
      <c r="CB115" s="863"/>
      <c r="CC115" s="863"/>
      <c r="CD115" s="863"/>
      <c r="CE115" s="863"/>
      <c r="CF115" s="924" t="s">
        <v>404</v>
      </c>
      <c r="CG115" s="925"/>
      <c r="CH115" s="925"/>
      <c r="CI115" s="925"/>
      <c r="CJ115" s="925"/>
      <c r="CK115" s="980"/>
      <c r="CL115" s="867"/>
      <c r="CM115" s="861" t="s">
        <v>472</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454</v>
      </c>
      <c r="DH115" s="826"/>
      <c r="DI115" s="826"/>
      <c r="DJ115" s="826"/>
      <c r="DK115" s="827"/>
      <c r="DL115" s="828" t="s">
        <v>453</v>
      </c>
      <c r="DM115" s="826"/>
      <c r="DN115" s="826"/>
      <c r="DO115" s="826"/>
      <c r="DP115" s="827"/>
      <c r="DQ115" s="828" t="s">
        <v>404</v>
      </c>
      <c r="DR115" s="826"/>
      <c r="DS115" s="826"/>
      <c r="DT115" s="826"/>
      <c r="DU115" s="827"/>
      <c r="DV115" s="873" t="s">
        <v>457</v>
      </c>
      <c r="DW115" s="874"/>
      <c r="DX115" s="874"/>
      <c r="DY115" s="874"/>
      <c r="DZ115" s="875"/>
    </row>
    <row r="116" spans="1:130" s="248" customFormat="1" ht="26.25" customHeight="1" x14ac:dyDescent="0.15">
      <c r="A116" s="969"/>
      <c r="B116" s="970"/>
      <c r="C116" s="929" t="s">
        <v>473</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453</v>
      </c>
      <c r="AB116" s="826"/>
      <c r="AC116" s="826"/>
      <c r="AD116" s="826"/>
      <c r="AE116" s="827"/>
      <c r="AF116" s="828" t="s">
        <v>404</v>
      </c>
      <c r="AG116" s="826"/>
      <c r="AH116" s="826"/>
      <c r="AI116" s="826"/>
      <c r="AJ116" s="827"/>
      <c r="AK116" s="828" t="s">
        <v>404</v>
      </c>
      <c r="AL116" s="826"/>
      <c r="AM116" s="826"/>
      <c r="AN116" s="826"/>
      <c r="AO116" s="827"/>
      <c r="AP116" s="873" t="s">
        <v>404</v>
      </c>
      <c r="AQ116" s="874"/>
      <c r="AR116" s="874"/>
      <c r="AS116" s="874"/>
      <c r="AT116" s="875"/>
      <c r="AU116" s="985"/>
      <c r="AV116" s="986"/>
      <c r="AW116" s="986"/>
      <c r="AX116" s="986"/>
      <c r="AY116" s="986"/>
      <c r="AZ116" s="912" t="s">
        <v>474</v>
      </c>
      <c r="BA116" s="913"/>
      <c r="BB116" s="913"/>
      <c r="BC116" s="913"/>
      <c r="BD116" s="913"/>
      <c r="BE116" s="913"/>
      <c r="BF116" s="913"/>
      <c r="BG116" s="913"/>
      <c r="BH116" s="913"/>
      <c r="BI116" s="913"/>
      <c r="BJ116" s="913"/>
      <c r="BK116" s="913"/>
      <c r="BL116" s="913"/>
      <c r="BM116" s="913"/>
      <c r="BN116" s="913"/>
      <c r="BO116" s="913"/>
      <c r="BP116" s="914"/>
      <c r="BQ116" s="862" t="s">
        <v>404</v>
      </c>
      <c r="BR116" s="863"/>
      <c r="BS116" s="863"/>
      <c r="BT116" s="863"/>
      <c r="BU116" s="863"/>
      <c r="BV116" s="863" t="s">
        <v>454</v>
      </c>
      <c r="BW116" s="863"/>
      <c r="BX116" s="863"/>
      <c r="BY116" s="863"/>
      <c r="BZ116" s="863"/>
      <c r="CA116" s="863" t="s">
        <v>404</v>
      </c>
      <c r="CB116" s="863"/>
      <c r="CC116" s="863"/>
      <c r="CD116" s="863"/>
      <c r="CE116" s="863"/>
      <c r="CF116" s="924" t="s">
        <v>453</v>
      </c>
      <c r="CG116" s="925"/>
      <c r="CH116" s="925"/>
      <c r="CI116" s="925"/>
      <c r="CJ116" s="925"/>
      <c r="CK116" s="980"/>
      <c r="CL116" s="867"/>
      <c r="CM116" s="870" t="s">
        <v>475</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454</v>
      </c>
      <c r="DH116" s="826"/>
      <c r="DI116" s="826"/>
      <c r="DJ116" s="826"/>
      <c r="DK116" s="827"/>
      <c r="DL116" s="828" t="s">
        <v>404</v>
      </c>
      <c r="DM116" s="826"/>
      <c r="DN116" s="826"/>
      <c r="DO116" s="826"/>
      <c r="DP116" s="827"/>
      <c r="DQ116" s="828" t="s">
        <v>404</v>
      </c>
      <c r="DR116" s="826"/>
      <c r="DS116" s="826"/>
      <c r="DT116" s="826"/>
      <c r="DU116" s="827"/>
      <c r="DV116" s="873" t="s">
        <v>453</v>
      </c>
      <c r="DW116" s="874"/>
      <c r="DX116" s="874"/>
      <c r="DY116" s="874"/>
      <c r="DZ116" s="875"/>
    </row>
    <row r="117" spans="1:130" s="248" customFormat="1" ht="26.25" customHeight="1" x14ac:dyDescent="0.15">
      <c r="A117" s="950" t="s">
        <v>195</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476</v>
      </c>
      <c r="Z117" s="952"/>
      <c r="AA117" s="957">
        <v>1375365</v>
      </c>
      <c r="AB117" s="958"/>
      <c r="AC117" s="958"/>
      <c r="AD117" s="958"/>
      <c r="AE117" s="959"/>
      <c r="AF117" s="960">
        <v>1381603</v>
      </c>
      <c r="AG117" s="958"/>
      <c r="AH117" s="958"/>
      <c r="AI117" s="958"/>
      <c r="AJ117" s="959"/>
      <c r="AK117" s="960">
        <v>1446707</v>
      </c>
      <c r="AL117" s="958"/>
      <c r="AM117" s="958"/>
      <c r="AN117" s="958"/>
      <c r="AO117" s="959"/>
      <c r="AP117" s="961"/>
      <c r="AQ117" s="962"/>
      <c r="AR117" s="962"/>
      <c r="AS117" s="962"/>
      <c r="AT117" s="963"/>
      <c r="AU117" s="985"/>
      <c r="AV117" s="986"/>
      <c r="AW117" s="986"/>
      <c r="AX117" s="986"/>
      <c r="AY117" s="986"/>
      <c r="AZ117" s="912" t="s">
        <v>477</v>
      </c>
      <c r="BA117" s="913"/>
      <c r="BB117" s="913"/>
      <c r="BC117" s="913"/>
      <c r="BD117" s="913"/>
      <c r="BE117" s="913"/>
      <c r="BF117" s="913"/>
      <c r="BG117" s="913"/>
      <c r="BH117" s="913"/>
      <c r="BI117" s="913"/>
      <c r="BJ117" s="913"/>
      <c r="BK117" s="913"/>
      <c r="BL117" s="913"/>
      <c r="BM117" s="913"/>
      <c r="BN117" s="913"/>
      <c r="BO117" s="913"/>
      <c r="BP117" s="914"/>
      <c r="BQ117" s="862" t="s">
        <v>404</v>
      </c>
      <c r="BR117" s="863"/>
      <c r="BS117" s="863"/>
      <c r="BT117" s="863"/>
      <c r="BU117" s="863"/>
      <c r="BV117" s="863" t="s">
        <v>404</v>
      </c>
      <c r="BW117" s="863"/>
      <c r="BX117" s="863"/>
      <c r="BY117" s="863"/>
      <c r="BZ117" s="863"/>
      <c r="CA117" s="863" t="s">
        <v>453</v>
      </c>
      <c r="CB117" s="863"/>
      <c r="CC117" s="863"/>
      <c r="CD117" s="863"/>
      <c r="CE117" s="863"/>
      <c r="CF117" s="924" t="s">
        <v>404</v>
      </c>
      <c r="CG117" s="925"/>
      <c r="CH117" s="925"/>
      <c r="CI117" s="925"/>
      <c r="CJ117" s="925"/>
      <c r="CK117" s="980"/>
      <c r="CL117" s="867"/>
      <c r="CM117" s="870" t="s">
        <v>478</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404</v>
      </c>
      <c r="DH117" s="826"/>
      <c r="DI117" s="826"/>
      <c r="DJ117" s="826"/>
      <c r="DK117" s="827"/>
      <c r="DL117" s="828" t="s">
        <v>453</v>
      </c>
      <c r="DM117" s="826"/>
      <c r="DN117" s="826"/>
      <c r="DO117" s="826"/>
      <c r="DP117" s="827"/>
      <c r="DQ117" s="828" t="s">
        <v>479</v>
      </c>
      <c r="DR117" s="826"/>
      <c r="DS117" s="826"/>
      <c r="DT117" s="826"/>
      <c r="DU117" s="827"/>
      <c r="DV117" s="873" t="s">
        <v>404</v>
      </c>
      <c r="DW117" s="874"/>
      <c r="DX117" s="874"/>
      <c r="DY117" s="874"/>
      <c r="DZ117" s="875"/>
    </row>
    <row r="118" spans="1:130" s="248" customFormat="1" ht="26.25" customHeight="1" x14ac:dyDescent="0.15">
      <c r="A118" s="950" t="s">
        <v>448</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445</v>
      </c>
      <c r="AB118" s="951"/>
      <c r="AC118" s="951"/>
      <c r="AD118" s="951"/>
      <c r="AE118" s="952"/>
      <c r="AF118" s="953" t="s">
        <v>446</v>
      </c>
      <c r="AG118" s="951"/>
      <c r="AH118" s="951"/>
      <c r="AI118" s="951"/>
      <c r="AJ118" s="952"/>
      <c r="AK118" s="953" t="s">
        <v>317</v>
      </c>
      <c r="AL118" s="951"/>
      <c r="AM118" s="951"/>
      <c r="AN118" s="951"/>
      <c r="AO118" s="952"/>
      <c r="AP118" s="954" t="s">
        <v>447</v>
      </c>
      <c r="AQ118" s="955"/>
      <c r="AR118" s="955"/>
      <c r="AS118" s="955"/>
      <c r="AT118" s="956"/>
      <c r="AU118" s="985"/>
      <c r="AV118" s="986"/>
      <c r="AW118" s="986"/>
      <c r="AX118" s="986"/>
      <c r="AY118" s="986"/>
      <c r="AZ118" s="928" t="s">
        <v>480</v>
      </c>
      <c r="BA118" s="929"/>
      <c r="BB118" s="929"/>
      <c r="BC118" s="929"/>
      <c r="BD118" s="929"/>
      <c r="BE118" s="929"/>
      <c r="BF118" s="929"/>
      <c r="BG118" s="929"/>
      <c r="BH118" s="929"/>
      <c r="BI118" s="929"/>
      <c r="BJ118" s="929"/>
      <c r="BK118" s="929"/>
      <c r="BL118" s="929"/>
      <c r="BM118" s="929"/>
      <c r="BN118" s="929"/>
      <c r="BO118" s="929"/>
      <c r="BP118" s="930"/>
      <c r="BQ118" s="931" t="s">
        <v>453</v>
      </c>
      <c r="BR118" s="894"/>
      <c r="BS118" s="894"/>
      <c r="BT118" s="894"/>
      <c r="BU118" s="894"/>
      <c r="BV118" s="894" t="s">
        <v>453</v>
      </c>
      <c r="BW118" s="894"/>
      <c r="BX118" s="894"/>
      <c r="BY118" s="894"/>
      <c r="BZ118" s="894"/>
      <c r="CA118" s="894" t="s">
        <v>404</v>
      </c>
      <c r="CB118" s="894"/>
      <c r="CC118" s="894"/>
      <c r="CD118" s="894"/>
      <c r="CE118" s="894"/>
      <c r="CF118" s="924" t="s">
        <v>453</v>
      </c>
      <c r="CG118" s="925"/>
      <c r="CH118" s="925"/>
      <c r="CI118" s="925"/>
      <c r="CJ118" s="925"/>
      <c r="CK118" s="980"/>
      <c r="CL118" s="867"/>
      <c r="CM118" s="870" t="s">
        <v>481</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404</v>
      </c>
      <c r="DH118" s="826"/>
      <c r="DI118" s="826"/>
      <c r="DJ118" s="826"/>
      <c r="DK118" s="827"/>
      <c r="DL118" s="828" t="s">
        <v>453</v>
      </c>
      <c r="DM118" s="826"/>
      <c r="DN118" s="826"/>
      <c r="DO118" s="826"/>
      <c r="DP118" s="827"/>
      <c r="DQ118" s="828" t="s">
        <v>404</v>
      </c>
      <c r="DR118" s="826"/>
      <c r="DS118" s="826"/>
      <c r="DT118" s="826"/>
      <c r="DU118" s="827"/>
      <c r="DV118" s="873" t="s">
        <v>404</v>
      </c>
      <c r="DW118" s="874"/>
      <c r="DX118" s="874"/>
      <c r="DY118" s="874"/>
      <c r="DZ118" s="875"/>
    </row>
    <row r="119" spans="1:130" s="248" customFormat="1" ht="26.25" customHeight="1" x14ac:dyDescent="0.15">
      <c r="A119" s="864" t="s">
        <v>451</v>
      </c>
      <c r="B119" s="865"/>
      <c r="C119" s="940" t="s">
        <v>452</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453</v>
      </c>
      <c r="AB119" s="944"/>
      <c r="AC119" s="944"/>
      <c r="AD119" s="944"/>
      <c r="AE119" s="945"/>
      <c r="AF119" s="946" t="s">
        <v>453</v>
      </c>
      <c r="AG119" s="944"/>
      <c r="AH119" s="944"/>
      <c r="AI119" s="944"/>
      <c r="AJ119" s="945"/>
      <c r="AK119" s="946" t="s">
        <v>453</v>
      </c>
      <c r="AL119" s="944"/>
      <c r="AM119" s="944"/>
      <c r="AN119" s="944"/>
      <c r="AO119" s="945"/>
      <c r="AP119" s="947" t="s">
        <v>404</v>
      </c>
      <c r="AQ119" s="948"/>
      <c r="AR119" s="948"/>
      <c r="AS119" s="948"/>
      <c r="AT119" s="949"/>
      <c r="AU119" s="987"/>
      <c r="AV119" s="988"/>
      <c r="AW119" s="988"/>
      <c r="AX119" s="988"/>
      <c r="AY119" s="988"/>
      <c r="AZ119" s="279" t="s">
        <v>195</v>
      </c>
      <c r="BA119" s="279"/>
      <c r="BB119" s="279"/>
      <c r="BC119" s="279"/>
      <c r="BD119" s="279"/>
      <c r="BE119" s="279"/>
      <c r="BF119" s="279"/>
      <c r="BG119" s="279"/>
      <c r="BH119" s="279"/>
      <c r="BI119" s="279"/>
      <c r="BJ119" s="279"/>
      <c r="BK119" s="279"/>
      <c r="BL119" s="279"/>
      <c r="BM119" s="279"/>
      <c r="BN119" s="279"/>
      <c r="BO119" s="926" t="s">
        <v>482</v>
      </c>
      <c r="BP119" s="927"/>
      <c r="BQ119" s="931">
        <v>15998761</v>
      </c>
      <c r="BR119" s="894"/>
      <c r="BS119" s="894"/>
      <c r="BT119" s="894"/>
      <c r="BU119" s="894"/>
      <c r="BV119" s="894">
        <v>16110868</v>
      </c>
      <c r="BW119" s="894"/>
      <c r="BX119" s="894"/>
      <c r="BY119" s="894"/>
      <c r="BZ119" s="894"/>
      <c r="CA119" s="894">
        <v>15602149</v>
      </c>
      <c r="CB119" s="894"/>
      <c r="CC119" s="894"/>
      <c r="CD119" s="894"/>
      <c r="CE119" s="894"/>
      <c r="CF119" s="792"/>
      <c r="CG119" s="793"/>
      <c r="CH119" s="793"/>
      <c r="CI119" s="793"/>
      <c r="CJ119" s="883"/>
      <c r="CK119" s="981"/>
      <c r="CL119" s="869"/>
      <c r="CM119" s="887" t="s">
        <v>483</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453</v>
      </c>
      <c r="DH119" s="809"/>
      <c r="DI119" s="809"/>
      <c r="DJ119" s="809"/>
      <c r="DK119" s="810"/>
      <c r="DL119" s="811" t="s">
        <v>404</v>
      </c>
      <c r="DM119" s="809"/>
      <c r="DN119" s="809"/>
      <c r="DO119" s="809"/>
      <c r="DP119" s="810"/>
      <c r="DQ119" s="811" t="s">
        <v>457</v>
      </c>
      <c r="DR119" s="809"/>
      <c r="DS119" s="809"/>
      <c r="DT119" s="809"/>
      <c r="DU119" s="810"/>
      <c r="DV119" s="897" t="s">
        <v>479</v>
      </c>
      <c r="DW119" s="898"/>
      <c r="DX119" s="898"/>
      <c r="DY119" s="898"/>
      <c r="DZ119" s="899"/>
    </row>
    <row r="120" spans="1:130" s="248" customFormat="1" ht="26.25" customHeight="1" x14ac:dyDescent="0.15">
      <c r="A120" s="866"/>
      <c r="B120" s="867"/>
      <c r="C120" s="870" t="s">
        <v>459</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404</v>
      </c>
      <c r="AB120" s="826"/>
      <c r="AC120" s="826"/>
      <c r="AD120" s="826"/>
      <c r="AE120" s="827"/>
      <c r="AF120" s="828" t="s">
        <v>479</v>
      </c>
      <c r="AG120" s="826"/>
      <c r="AH120" s="826"/>
      <c r="AI120" s="826"/>
      <c r="AJ120" s="827"/>
      <c r="AK120" s="828" t="s">
        <v>404</v>
      </c>
      <c r="AL120" s="826"/>
      <c r="AM120" s="826"/>
      <c r="AN120" s="826"/>
      <c r="AO120" s="827"/>
      <c r="AP120" s="873" t="s">
        <v>453</v>
      </c>
      <c r="AQ120" s="874"/>
      <c r="AR120" s="874"/>
      <c r="AS120" s="874"/>
      <c r="AT120" s="875"/>
      <c r="AU120" s="932" t="s">
        <v>484</v>
      </c>
      <c r="AV120" s="933"/>
      <c r="AW120" s="933"/>
      <c r="AX120" s="933"/>
      <c r="AY120" s="934"/>
      <c r="AZ120" s="909" t="s">
        <v>485</v>
      </c>
      <c r="BA120" s="854"/>
      <c r="BB120" s="854"/>
      <c r="BC120" s="854"/>
      <c r="BD120" s="854"/>
      <c r="BE120" s="854"/>
      <c r="BF120" s="854"/>
      <c r="BG120" s="854"/>
      <c r="BH120" s="854"/>
      <c r="BI120" s="854"/>
      <c r="BJ120" s="854"/>
      <c r="BK120" s="854"/>
      <c r="BL120" s="854"/>
      <c r="BM120" s="854"/>
      <c r="BN120" s="854"/>
      <c r="BO120" s="854"/>
      <c r="BP120" s="855"/>
      <c r="BQ120" s="910">
        <v>6013265</v>
      </c>
      <c r="BR120" s="891"/>
      <c r="BS120" s="891"/>
      <c r="BT120" s="891"/>
      <c r="BU120" s="891"/>
      <c r="BV120" s="891">
        <v>5605117</v>
      </c>
      <c r="BW120" s="891"/>
      <c r="BX120" s="891"/>
      <c r="BY120" s="891"/>
      <c r="BZ120" s="891"/>
      <c r="CA120" s="891">
        <v>5532825</v>
      </c>
      <c r="CB120" s="891"/>
      <c r="CC120" s="891"/>
      <c r="CD120" s="891"/>
      <c r="CE120" s="891"/>
      <c r="CF120" s="915">
        <v>122.7</v>
      </c>
      <c r="CG120" s="916"/>
      <c r="CH120" s="916"/>
      <c r="CI120" s="916"/>
      <c r="CJ120" s="916"/>
      <c r="CK120" s="917" t="s">
        <v>486</v>
      </c>
      <c r="CL120" s="901"/>
      <c r="CM120" s="901"/>
      <c r="CN120" s="901"/>
      <c r="CO120" s="902"/>
      <c r="CP120" s="921" t="s">
        <v>426</v>
      </c>
      <c r="CQ120" s="922"/>
      <c r="CR120" s="922"/>
      <c r="CS120" s="922"/>
      <c r="CT120" s="922"/>
      <c r="CU120" s="922"/>
      <c r="CV120" s="922"/>
      <c r="CW120" s="922"/>
      <c r="CX120" s="922"/>
      <c r="CY120" s="922"/>
      <c r="CZ120" s="922"/>
      <c r="DA120" s="922"/>
      <c r="DB120" s="922"/>
      <c r="DC120" s="922"/>
      <c r="DD120" s="922"/>
      <c r="DE120" s="922"/>
      <c r="DF120" s="923"/>
      <c r="DG120" s="910">
        <v>1622106</v>
      </c>
      <c r="DH120" s="891"/>
      <c r="DI120" s="891"/>
      <c r="DJ120" s="891"/>
      <c r="DK120" s="891"/>
      <c r="DL120" s="891">
        <v>1632090</v>
      </c>
      <c r="DM120" s="891"/>
      <c r="DN120" s="891"/>
      <c r="DO120" s="891"/>
      <c r="DP120" s="891"/>
      <c r="DQ120" s="891">
        <v>1699493</v>
      </c>
      <c r="DR120" s="891"/>
      <c r="DS120" s="891"/>
      <c r="DT120" s="891"/>
      <c r="DU120" s="891"/>
      <c r="DV120" s="892">
        <v>37.700000000000003</v>
      </c>
      <c r="DW120" s="892"/>
      <c r="DX120" s="892"/>
      <c r="DY120" s="892"/>
      <c r="DZ120" s="893"/>
    </row>
    <row r="121" spans="1:130" s="248" customFormat="1" ht="26.25" customHeight="1" x14ac:dyDescent="0.15">
      <c r="A121" s="866"/>
      <c r="B121" s="867"/>
      <c r="C121" s="912" t="s">
        <v>487</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479</v>
      </c>
      <c r="AB121" s="826"/>
      <c r="AC121" s="826"/>
      <c r="AD121" s="826"/>
      <c r="AE121" s="827"/>
      <c r="AF121" s="828" t="s">
        <v>404</v>
      </c>
      <c r="AG121" s="826"/>
      <c r="AH121" s="826"/>
      <c r="AI121" s="826"/>
      <c r="AJ121" s="827"/>
      <c r="AK121" s="828" t="s">
        <v>404</v>
      </c>
      <c r="AL121" s="826"/>
      <c r="AM121" s="826"/>
      <c r="AN121" s="826"/>
      <c r="AO121" s="827"/>
      <c r="AP121" s="873" t="s">
        <v>404</v>
      </c>
      <c r="AQ121" s="874"/>
      <c r="AR121" s="874"/>
      <c r="AS121" s="874"/>
      <c r="AT121" s="875"/>
      <c r="AU121" s="935"/>
      <c r="AV121" s="936"/>
      <c r="AW121" s="936"/>
      <c r="AX121" s="936"/>
      <c r="AY121" s="937"/>
      <c r="AZ121" s="861" t="s">
        <v>488</v>
      </c>
      <c r="BA121" s="796"/>
      <c r="BB121" s="796"/>
      <c r="BC121" s="796"/>
      <c r="BD121" s="796"/>
      <c r="BE121" s="796"/>
      <c r="BF121" s="796"/>
      <c r="BG121" s="796"/>
      <c r="BH121" s="796"/>
      <c r="BI121" s="796"/>
      <c r="BJ121" s="796"/>
      <c r="BK121" s="796"/>
      <c r="BL121" s="796"/>
      <c r="BM121" s="796"/>
      <c r="BN121" s="796"/>
      <c r="BO121" s="796"/>
      <c r="BP121" s="797"/>
      <c r="BQ121" s="862">
        <v>451016</v>
      </c>
      <c r="BR121" s="863"/>
      <c r="BS121" s="863"/>
      <c r="BT121" s="863"/>
      <c r="BU121" s="863"/>
      <c r="BV121" s="863">
        <v>399423</v>
      </c>
      <c r="BW121" s="863"/>
      <c r="BX121" s="863"/>
      <c r="BY121" s="863"/>
      <c r="BZ121" s="863"/>
      <c r="CA121" s="863">
        <v>344060</v>
      </c>
      <c r="CB121" s="863"/>
      <c r="CC121" s="863"/>
      <c r="CD121" s="863"/>
      <c r="CE121" s="863"/>
      <c r="CF121" s="924">
        <v>7.6</v>
      </c>
      <c r="CG121" s="925"/>
      <c r="CH121" s="925"/>
      <c r="CI121" s="925"/>
      <c r="CJ121" s="925"/>
      <c r="CK121" s="918"/>
      <c r="CL121" s="904"/>
      <c r="CM121" s="904"/>
      <c r="CN121" s="904"/>
      <c r="CO121" s="905"/>
      <c r="CP121" s="884" t="s">
        <v>489</v>
      </c>
      <c r="CQ121" s="885"/>
      <c r="CR121" s="885"/>
      <c r="CS121" s="885"/>
      <c r="CT121" s="885"/>
      <c r="CU121" s="885"/>
      <c r="CV121" s="885"/>
      <c r="CW121" s="885"/>
      <c r="CX121" s="885"/>
      <c r="CY121" s="885"/>
      <c r="CZ121" s="885"/>
      <c r="DA121" s="885"/>
      <c r="DB121" s="885"/>
      <c r="DC121" s="885"/>
      <c r="DD121" s="885"/>
      <c r="DE121" s="885"/>
      <c r="DF121" s="886"/>
      <c r="DG121" s="862">
        <v>604008</v>
      </c>
      <c r="DH121" s="863"/>
      <c r="DI121" s="863"/>
      <c r="DJ121" s="863"/>
      <c r="DK121" s="863"/>
      <c r="DL121" s="863">
        <v>579950</v>
      </c>
      <c r="DM121" s="863"/>
      <c r="DN121" s="863"/>
      <c r="DO121" s="863"/>
      <c r="DP121" s="863"/>
      <c r="DQ121" s="863">
        <v>545627</v>
      </c>
      <c r="DR121" s="863"/>
      <c r="DS121" s="863"/>
      <c r="DT121" s="863"/>
      <c r="DU121" s="863"/>
      <c r="DV121" s="840">
        <v>12.1</v>
      </c>
      <c r="DW121" s="840"/>
      <c r="DX121" s="840"/>
      <c r="DY121" s="840"/>
      <c r="DZ121" s="841"/>
    </row>
    <row r="122" spans="1:130" s="248" customFormat="1" ht="26.25" customHeight="1" x14ac:dyDescent="0.15">
      <c r="A122" s="866"/>
      <c r="B122" s="867"/>
      <c r="C122" s="870" t="s">
        <v>469</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453</v>
      </c>
      <c r="AB122" s="826"/>
      <c r="AC122" s="826"/>
      <c r="AD122" s="826"/>
      <c r="AE122" s="827"/>
      <c r="AF122" s="828" t="s">
        <v>454</v>
      </c>
      <c r="AG122" s="826"/>
      <c r="AH122" s="826"/>
      <c r="AI122" s="826"/>
      <c r="AJ122" s="827"/>
      <c r="AK122" s="828" t="s">
        <v>453</v>
      </c>
      <c r="AL122" s="826"/>
      <c r="AM122" s="826"/>
      <c r="AN122" s="826"/>
      <c r="AO122" s="827"/>
      <c r="AP122" s="873" t="s">
        <v>453</v>
      </c>
      <c r="AQ122" s="874"/>
      <c r="AR122" s="874"/>
      <c r="AS122" s="874"/>
      <c r="AT122" s="875"/>
      <c r="AU122" s="935"/>
      <c r="AV122" s="936"/>
      <c r="AW122" s="936"/>
      <c r="AX122" s="936"/>
      <c r="AY122" s="937"/>
      <c r="AZ122" s="928" t="s">
        <v>490</v>
      </c>
      <c r="BA122" s="929"/>
      <c r="BB122" s="929"/>
      <c r="BC122" s="929"/>
      <c r="BD122" s="929"/>
      <c r="BE122" s="929"/>
      <c r="BF122" s="929"/>
      <c r="BG122" s="929"/>
      <c r="BH122" s="929"/>
      <c r="BI122" s="929"/>
      <c r="BJ122" s="929"/>
      <c r="BK122" s="929"/>
      <c r="BL122" s="929"/>
      <c r="BM122" s="929"/>
      <c r="BN122" s="929"/>
      <c r="BO122" s="929"/>
      <c r="BP122" s="930"/>
      <c r="BQ122" s="931">
        <v>10070683</v>
      </c>
      <c r="BR122" s="894"/>
      <c r="BS122" s="894"/>
      <c r="BT122" s="894"/>
      <c r="BU122" s="894"/>
      <c r="BV122" s="894">
        <v>10189157</v>
      </c>
      <c r="BW122" s="894"/>
      <c r="BX122" s="894"/>
      <c r="BY122" s="894"/>
      <c r="BZ122" s="894"/>
      <c r="CA122" s="894">
        <v>10003945</v>
      </c>
      <c r="CB122" s="894"/>
      <c r="CC122" s="894"/>
      <c r="CD122" s="894"/>
      <c r="CE122" s="894"/>
      <c r="CF122" s="895">
        <v>221.8</v>
      </c>
      <c r="CG122" s="896"/>
      <c r="CH122" s="896"/>
      <c r="CI122" s="896"/>
      <c r="CJ122" s="896"/>
      <c r="CK122" s="918"/>
      <c r="CL122" s="904"/>
      <c r="CM122" s="904"/>
      <c r="CN122" s="904"/>
      <c r="CO122" s="905"/>
      <c r="CP122" s="884" t="s">
        <v>491</v>
      </c>
      <c r="CQ122" s="885"/>
      <c r="CR122" s="885"/>
      <c r="CS122" s="885"/>
      <c r="CT122" s="885"/>
      <c r="CU122" s="885"/>
      <c r="CV122" s="885"/>
      <c r="CW122" s="885"/>
      <c r="CX122" s="885"/>
      <c r="CY122" s="885"/>
      <c r="CZ122" s="885"/>
      <c r="DA122" s="885"/>
      <c r="DB122" s="885"/>
      <c r="DC122" s="885"/>
      <c r="DD122" s="885"/>
      <c r="DE122" s="885"/>
      <c r="DF122" s="886"/>
      <c r="DG122" s="862">
        <v>139783</v>
      </c>
      <c r="DH122" s="863"/>
      <c r="DI122" s="863"/>
      <c r="DJ122" s="863"/>
      <c r="DK122" s="863"/>
      <c r="DL122" s="863">
        <v>157134</v>
      </c>
      <c r="DM122" s="863"/>
      <c r="DN122" s="863"/>
      <c r="DO122" s="863"/>
      <c r="DP122" s="863"/>
      <c r="DQ122" s="863">
        <v>152649</v>
      </c>
      <c r="DR122" s="863"/>
      <c r="DS122" s="863"/>
      <c r="DT122" s="863"/>
      <c r="DU122" s="863"/>
      <c r="DV122" s="840">
        <v>3.4</v>
      </c>
      <c r="DW122" s="840"/>
      <c r="DX122" s="840"/>
      <c r="DY122" s="840"/>
      <c r="DZ122" s="841"/>
    </row>
    <row r="123" spans="1:130" s="248" customFormat="1" ht="26.25" customHeight="1" x14ac:dyDescent="0.15">
      <c r="A123" s="866"/>
      <c r="B123" s="867"/>
      <c r="C123" s="870" t="s">
        <v>475</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404</v>
      </c>
      <c r="AB123" s="826"/>
      <c r="AC123" s="826"/>
      <c r="AD123" s="826"/>
      <c r="AE123" s="827"/>
      <c r="AF123" s="828" t="s">
        <v>404</v>
      </c>
      <c r="AG123" s="826"/>
      <c r="AH123" s="826"/>
      <c r="AI123" s="826"/>
      <c r="AJ123" s="827"/>
      <c r="AK123" s="828" t="s">
        <v>404</v>
      </c>
      <c r="AL123" s="826"/>
      <c r="AM123" s="826"/>
      <c r="AN123" s="826"/>
      <c r="AO123" s="827"/>
      <c r="AP123" s="873" t="s">
        <v>479</v>
      </c>
      <c r="AQ123" s="874"/>
      <c r="AR123" s="874"/>
      <c r="AS123" s="874"/>
      <c r="AT123" s="875"/>
      <c r="AU123" s="938"/>
      <c r="AV123" s="939"/>
      <c r="AW123" s="939"/>
      <c r="AX123" s="939"/>
      <c r="AY123" s="939"/>
      <c r="AZ123" s="279" t="s">
        <v>195</v>
      </c>
      <c r="BA123" s="279"/>
      <c r="BB123" s="279"/>
      <c r="BC123" s="279"/>
      <c r="BD123" s="279"/>
      <c r="BE123" s="279"/>
      <c r="BF123" s="279"/>
      <c r="BG123" s="279"/>
      <c r="BH123" s="279"/>
      <c r="BI123" s="279"/>
      <c r="BJ123" s="279"/>
      <c r="BK123" s="279"/>
      <c r="BL123" s="279"/>
      <c r="BM123" s="279"/>
      <c r="BN123" s="279"/>
      <c r="BO123" s="926" t="s">
        <v>492</v>
      </c>
      <c r="BP123" s="927"/>
      <c r="BQ123" s="881">
        <v>16534964</v>
      </c>
      <c r="BR123" s="882"/>
      <c r="BS123" s="882"/>
      <c r="BT123" s="882"/>
      <c r="BU123" s="882"/>
      <c r="BV123" s="882">
        <v>16193697</v>
      </c>
      <c r="BW123" s="882"/>
      <c r="BX123" s="882"/>
      <c r="BY123" s="882"/>
      <c r="BZ123" s="882"/>
      <c r="CA123" s="882">
        <v>15880830</v>
      </c>
      <c r="CB123" s="882"/>
      <c r="CC123" s="882"/>
      <c r="CD123" s="882"/>
      <c r="CE123" s="882"/>
      <c r="CF123" s="792"/>
      <c r="CG123" s="793"/>
      <c r="CH123" s="793"/>
      <c r="CI123" s="793"/>
      <c r="CJ123" s="883"/>
      <c r="CK123" s="918"/>
      <c r="CL123" s="904"/>
      <c r="CM123" s="904"/>
      <c r="CN123" s="904"/>
      <c r="CO123" s="905"/>
      <c r="CP123" s="884" t="s">
        <v>493</v>
      </c>
      <c r="CQ123" s="885"/>
      <c r="CR123" s="885"/>
      <c r="CS123" s="885"/>
      <c r="CT123" s="885"/>
      <c r="CU123" s="885"/>
      <c r="CV123" s="885"/>
      <c r="CW123" s="885"/>
      <c r="CX123" s="885"/>
      <c r="CY123" s="885"/>
      <c r="CZ123" s="885"/>
      <c r="DA123" s="885"/>
      <c r="DB123" s="885"/>
      <c r="DC123" s="885"/>
      <c r="DD123" s="885"/>
      <c r="DE123" s="885"/>
      <c r="DF123" s="886"/>
      <c r="DG123" s="825">
        <v>687</v>
      </c>
      <c r="DH123" s="826"/>
      <c r="DI123" s="826"/>
      <c r="DJ123" s="826"/>
      <c r="DK123" s="827"/>
      <c r="DL123" s="828">
        <v>1089</v>
      </c>
      <c r="DM123" s="826"/>
      <c r="DN123" s="826"/>
      <c r="DO123" s="826"/>
      <c r="DP123" s="827"/>
      <c r="DQ123" s="828">
        <v>1648</v>
      </c>
      <c r="DR123" s="826"/>
      <c r="DS123" s="826"/>
      <c r="DT123" s="826"/>
      <c r="DU123" s="827"/>
      <c r="DV123" s="873">
        <v>0</v>
      </c>
      <c r="DW123" s="874"/>
      <c r="DX123" s="874"/>
      <c r="DY123" s="874"/>
      <c r="DZ123" s="875"/>
    </row>
    <row r="124" spans="1:130" s="248" customFormat="1" ht="26.25" customHeight="1" thickBot="1" x14ac:dyDescent="0.2">
      <c r="A124" s="866"/>
      <c r="B124" s="867"/>
      <c r="C124" s="870" t="s">
        <v>478</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479</v>
      </c>
      <c r="AB124" s="826"/>
      <c r="AC124" s="826"/>
      <c r="AD124" s="826"/>
      <c r="AE124" s="827"/>
      <c r="AF124" s="828" t="s">
        <v>404</v>
      </c>
      <c r="AG124" s="826"/>
      <c r="AH124" s="826"/>
      <c r="AI124" s="826"/>
      <c r="AJ124" s="827"/>
      <c r="AK124" s="828" t="s">
        <v>479</v>
      </c>
      <c r="AL124" s="826"/>
      <c r="AM124" s="826"/>
      <c r="AN124" s="826"/>
      <c r="AO124" s="827"/>
      <c r="AP124" s="873" t="s">
        <v>404</v>
      </c>
      <c r="AQ124" s="874"/>
      <c r="AR124" s="874"/>
      <c r="AS124" s="874"/>
      <c r="AT124" s="875"/>
      <c r="AU124" s="876" t="s">
        <v>494</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404</v>
      </c>
      <c r="BR124" s="880"/>
      <c r="BS124" s="880"/>
      <c r="BT124" s="880"/>
      <c r="BU124" s="880"/>
      <c r="BV124" s="880" t="s">
        <v>479</v>
      </c>
      <c r="BW124" s="880"/>
      <c r="BX124" s="880"/>
      <c r="BY124" s="880"/>
      <c r="BZ124" s="880"/>
      <c r="CA124" s="880" t="s">
        <v>479</v>
      </c>
      <c r="CB124" s="880"/>
      <c r="CC124" s="880"/>
      <c r="CD124" s="880"/>
      <c r="CE124" s="880"/>
      <c r="CF124" s="770"/>
      <c r="CG124" s="771"/>
      <c r="CH124" s="771"/>
      <c r="CI124" s="771"/>
      <c r="CJ124" s="911"/>
      <c r="CK124" s="919"/>
      <c r="CL124" s="919"/>
      <c r="CM124" s="919"/>
      <c r="CN124" s="919"/>
      <c r="CO124" s="920"/>
      <c r="CP124" s="884" t="s">
        <v>495</v>
      </c>
      <c r="CQ124" s="885"/>
      <c r="CR124" s="885"/>
      <c r="CS124" s="885"/>
      <c r="CT124" s="885"/>
      <c r="CU124" s="885"/>
      <c r="CV124" s="885"/>
      <c r="CW124" s="885"/>
      <c r="CX124" s="885"/>
      <c r="CY124" s="885"/>
      <c r="CZ124" s="885"/>
      <c r="DA124" s="885"/>
      <c r="DB124" s="885"/>
      <c r="DC124" s="885"/>
      <c r="DD124" s="885"/>
      <c r="DE124" s="885"/>
      <c r="DF124" s="886"/>
      <c r="DG124" s="808" t="s">
        <v>457</v>
      </c>
      <c r="DH124" s="809"/>
      <c r="DI124" s="809"/>
      <c r="DJ124" s="809"/>
      <c r="DK124" s="810"/>
      <c r="DL124" s="811" t="s">
        <v>457</v>
      </c>
      <c r="DM124" s="809"/>
      <c r="DN124" s="809"/>
      <c r="DO124" s="809"/>
      <c r="DP124" s="810"/>
      <c r="DQ124" s="811" t="s">
        <v>457</v>
      </c>
      <c r="DR124" s="809"/>
      <c r="DS124" s="809"/>
      <c r="DT124" s="809"/>
      <c r="DU124" s="810"/>
      <c r="DV124" s="897" t="s">
        <v>457</v>
      </c>
      <c r="DW124" s="898"/>
      <c r="DX124" s="898"/>
      <c r="DY124" s="898"/>
      <c r="DZ124" s="899"/>
    </row>
    <row r="125" spans="1:130" s="248" customFormat="1" ht="26.25" customHeight="1" x14ac:dyDescent="0.15">
      <c r="A125" s="866"/>
      <c r="B125" s="867"/>
      <c r="C125" s="870" t="s">
        <v>481</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457</v>
      </c>
      <c r="AB125" s="826"/>
      <c r="AC125" s="826"/>
      <c r="AD125" s="826"/>
      <c r="AE125" s="827"/>
      <c r="AF125" s="828" t="s">
        <v>457</v>
      </c>
      <c r="AG125" s="826"/>
      <c r="AH125" s="826"/>
      <c r="AI125" s="826"/>
      <c r="AJ125" s="827"/>
      <c r="AK125" s="828" t="s">
        <v>457</v>
      </c>
      <c r="AL125" s="826"/>
      <c r="AM125" s="826"/>
      <c r="AN125" s="826"/>
      <c r="AO125" s="827"/>
      <c r="AP125" s="873" t="s">
        <v>457</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496</v>
      </c>
      <c r="CL125" s="901"/>
      <c r="CM125" s="901"/>
      <c r="CN125" s="901"/>
      <c r="CO125" s="902"/>
      <c r="CP125" s="909" t="s">
        <v>497</v>
      </c>
      <c r="CQ125" s="854"/>
      <c r="CR125" s="854"/>
      <c r="CS125" s="854"/>
      <c r="CT125" s="854"/>
      <c r="CU125" s="854"/>
      <c r="CV125" s="854"/>
      <c r="CW125" s="854"/>
      <c r="CX125" s="854"/>
      <c r="CY125" s="854"/>
      <c r="CZ125" s="854"/>
      <c r="DA125" s="854"/>
      <c r="DB125" s="854"/>
      <c r="DC125" s="854"/>
      <c r="DD125" s="854"/>
      <c r="DE125" s="854"/>
      <c r="DF125" s="855"/>
      <c r="DG125" s="910" t="s">
        <v>457</v>
      </c>
      <c r="DH125" s="891"/>
      <c r="DI125" s="891"/>
      <c r="DJ125" s="891"/>
      <c r="DK125" s="891"/>
      <c r="DL125" s="891" t="s">
        <v>457</v>
      </c>
      <c r="DM125" s="891"/>
      <c r="DN125" s="891"/>
      <c r="DO125" s="891"/>
      <c r="DP125" s="891"/>
      <c r="DQ125" s="891" t="s">
        <v>457</v>
      </c>
      <c r="DR125" s="891"/>
      <c r="DS125" s="891"/>
      <c r="DT125" s="891"/>
      <c r="DU125" s="891"/>
      <c r="DV125" s="892" t="s">
        <v>457</v>
      </c>
      <c r="DW125" s="892"/>
      <c r="DX125" s="892"/>
      <c r="DY125" s="892"/>
      <c r="DZ125" s="893"/>
    </row>
    <row r="126" spans="1:130" s="248" customFormat="1" ht="26.25" customHeight="1" thickBot="1" x14ac:dyDescent="0.2">
      <c r="A126" s="866"/>
      <c r="B126" s="867"/>
      <c r="C126" s="870" t="s">
        <v>483</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457</v>
      </c>
      <c r="AB126" s="826"/>
      <c r="AC126" s="826"/>
      <c r="AD126" s="826"/>
      <c r="AE126" s="827"/>
      <c r="AF126" s="828" t="s">
        <v>457</v>
      </c>
      <c r="AG126" s="826"/>
      <c r="AH126" s="826"/>
      <c r="AI126" s="826"/>
      <c r="AJ126" s="827"/>
      <c r="AK126" s="828" t="s">
        <v>457</v>
      </c>
      <c r="AL126" s="826"/>
      <c r="AM126" s="826"/>
      <c r="AN126" s="826"/>
      <c r="AO126" s="827"/>
      <c r="AP126" s="873" t="s">
        <v>457</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498</v>
      </c>
      <c r="CQ126" s="796"/>
      <c r="CR126" s="796"/>
      <c r="CS126" s="796"/>
      <c r="CT126" s="796"/>
      <c r="CU126" s="796"/>
      <c r="CV126" s="796"/>
      <c r="CW126" s="796"/>
      <c r="CX126" s="796"/>
      <c r="CY126" s="796"/>
      <c r="CZ126" s="796"/>
      <c r="DA126" s="796"/>
      <c r="DB126" s="796"/>
      <c r="DC126" s="796"/>
      <c r="DD126" s="796"/>
      <c r="DE126" s="796"/>
      <c r="DF126" s="797"/>
      <c r="DG126" s="862" t="s">
        <v>457</v>
      </c>
      <c r="DH126" s="863"/>
      <c r="DI126" s="863"/>
      <c r="DJ126" s="863"/>
      <c r="DK126" s="863"/>
      <c r="DL126" s="863" t="s">
        <v>457</v>
      </c>
      <c r="DM126" s="863"/>
      <c r="DN126" s="863"/>
      <c r="DO126" s="863"/>
      <c r="DP126" s="863"/>
      <c r="DQ126" s="863" t="s">
        <v>457</v>
      </c>
      <c r="DR126" s="863"/>
      <c r="DS126" s="863"/>
      <c r="DT126" s="863"/>
      <c r="DU126" s="863"/>
      <c r="DV126" s="840" t="s">
        <v>457</v>
      </c>
      <c r="DW126" s="840"/>
      <c r="DX126" s="840"/>
      <c r="DY126" s="840"/>
      <c r="DZ126" s="841"/>
    </row>
    <row r="127" spans="1:130" s="248" customFormat="1" ht="26.25" customHeight="1" x14ac:dyDescent="0.15">
      <c r="A127" s="868"/>
      <c r="B127" s="869"/>
      <c r="C127" s="887" t="s">
        <v>499</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v>7526</v>
      </c>
      <c r="AB127" s="826"/>
      <c r="AC127" s="826"/>
      <c r="AD127" s="826"/>
      <c r="AE127" s="827"/>
      <c r="AF127" s="828" t="s">
        <v>457</v>
      </c>
      <c r="AG127" s="826"/>
      <c r="AH127" s="826"/>
      <c r="AI127" s="826"/>
      <c r="AJ127" s="827"/>
      <c r="AK127" s="828" t="s">
        <v>457</v>
      </c>
      <c r="AL127" s="826"/>
      <c r="AM127" s="826"/>
      <c r="AN127" s="826"/>
      <c r="AO127" s="827"/>
      <c r="AP127" s="873" t="s">
        <v>457</v>
      </c>
      <c r="AQ127" s="874"/>
      <c r="AR127" s="874"/>
      <c r="AS127" s="874"/>
      <c r="AT127" s="875"/>
      <c r="AU127" s="284"/>
      <c r="AV127" s="284"/>
      <c r="AW127" s="284"/>
      <c r="AX127" s="890" t="s">
        <v>500</v>
      </c>
      <c r="AY127" s="858"/>
      <c r="AZ127" s="858"/>
      <c r="BA127" s="858"/>
      <c r="BB127" s="858"/>
      <c r="BC127" s="858"/>
      <c r="BD127" s="858"/>
      <c r="BE127" s="859"/>
      <c r="BF127" s="857" t="s">
        <v>501</v>
      </c>
      <c r="BG127" s="858"/>
      <c r="BH127" s="858"/>
      <c r="BI127" s="858"/>
      <c r="BJ127" s="858"/>
      <c r="BK127" s="858"/>
      <c r="BL127" s="859"/>
      <c r="BM127" s="857" t="s">
        <v>502</v>
      </c>
      <c r="BN127" s="858"/>
      <c r="BO127" s="858"/>
      <c r="BP127" s="858"/>
      <c r="BQ127" s="858"/>
      <c r="BR127" s="858"/>
      <c r="BS127" s="859"/>
      <c r="BT127" s="857" t="s">
        <v>503</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504</v>
      </c>
      <c r="CQ127" s="796"/>
      <c r="CR127" s="796"/>
      <c r="CS127" s="796"/>
      <c r="CT127" s="796"/>
      <c r="CU127" s="796"/>
      <c r="CV127" s="796"/>
      <c r="CW127" s="796"/>
      <c r="CX127" s="796"/>
      <c r="CY127" s="796"/>
      <c r="CZ127" s="796"/>
      <c r="DA127" s="796"/>
      <c r="DB127" s="796"/>
      <c r="DC127" s="796"/>
      <c r="DD127" s="796"/>
      <c r="DE127" s="796"/>
      <c r="DF127" s="797"/>
      <c r="DG127" s="862" t="s">
        <v>457</v>
      </c>
      <c r="DH127" s="863"/>
      <c r="DI127" s="863"/>
      <c r="DJ127" s="863"/>
      <c r="DK127" s="863"/>
      <c r="DL127" s="863" t="s">
        <v>457</v>
      </c>
      <c r="DM127" s="863"/>
      <c r="DN127" s="863"/>
      <c r="DO127" s="863"/>
      <c r="DP127" s="863"/>
      <c r="DQ127" s="863" t="s">
        <v>457</v>
      </c>
      <c r="DR127" s="863"/>
      <c r="DS127" s="863"/>
      <c r="DT127" s="863"/>
      <c r="DU127" s="863"/>
      <c r="DV127" s="840" t="s">
        <v>457</v>
      </c>
      <c r="DW127" s="840"/>
      <c r="DX127" s="840"/>
      <c r="DY127" s="840"/>
      <c r="DZ127" s="841"/>
    </row>
    <row r="128" spans="1:130" s="248" customFormat="1" ht="26.25" customHeight="1" thickBot="1" x14ac:dyDescent="0.2">
      <c r="A128" s="842" t="s">
        <v>505</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506</v>
      </c>
      <c r="X128" s="844"/>
      <c r="Y128" s="844"/>
      <c r="Z128" s="845"/>
      <c r="AA128" s="846">
        <v>66902</v>
      </c>
      <c r="AB128" s="847"/>
      <c r="AC128" s="847"/>
      <c r="AD128" s="847"/>
      <c r="AE128" s="848"/>
      <c r="AF128" s="849">
        <v>72813</v>
      </c>
      <c r="AG128" s="847"/>
      <c r="AH128" s="847"/>
      <c r="AI128" s="847"/>
      <c r="AJ128" s="848"/>
      <c r="AK128" s="849">
        <v>85432</v>
      </c>
      <c r="AL128" s="847"/>
      <c r="AM128" s="847"/>
      <c r="AN128" s="847"/>
      <c r="AO128" s="848"/>
      <c r="AP128" s="850"/>
      <c r="AQ128" s="851"/>
      <c r="AR128" s="851"/>
      <c r="AS128" s="851"/>
      <c r="AT128" s="852"/>
      <c r="AU128" s="284"/>
      <c r="AV128" s="284"/>
      <c r="AW128" s="284"/>
      <c r="AX128" s="853" t="s">
        <v>507</v>
      </c>
      <c r="AY128" s="854"/>
      <c r="AZ128" s="854"/>
      <c r="BA128" s="854"/>
      <c r="BB128" s="854"/>
      <c r="BC128" s="854"/>
      <c r="BD128" s="854"/>
      <c r="BE128" s="855"/>
      <c r="BF128" s="832" t="s">
        <v>252</v>
      </c>
      <c r="BG128" s="833"/>
      <c r="BH128" s="833"/>
      <c r="BI128" s="833"/>
      <c r="BJ128" s="833"/>
      <c r="BK128" s="833"/>
      <c r="BL128" s="856"/>
      <c r="BM128" s="832">
        <v>14.74</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508</v>
      </c>
      <c r="CQ128" s="774"/>
      <c r="CR128" s="774"/>
      <c r="CS128" s="774"/>
      <c r="CT128" s="774"/>
      <c r="CU128" s="774"/>
      <c r="CV128" s="774"/>
      <c r="CW128" s="774"/>
      <c r="CX128" s="774"/>
      <c r="CY128" s="774"/>
      <c r="CZ128" s="774"/>
      <c r="DA128" s="774"/>
      <c r="DB128" s="774"/>
      <c r="DC128" s="774"/>
      <c r="DD128" s="774"/>
      <c r="DE128" s="774"/>
      <c r="DF128" s="775"/>
      <c r="DG128" s="836" t="s">
        <v>419</v>
      </c>
      <c r="DH128" s="837"/>
      <c r="DI128" s="837"/>
      <c r="DJ128" s="837"/>
      <c r="DK128" s="837"/>
      <c r="DL128" s="837" t="s">
        <v>252</v>
      </c>
      <c r="DM128" s="837"/>
      <c r="DN128" s="837"/>
      <c r="DO128" s="837"/>
      <c r="DP128" s="837"/>
      <c r="DQ128" s="837" t="s">
        <v>419</v>
      </c>
      <c r="DR128" s="837"/>
      <c r="DS128" s="837"/>
      <c r="DT128" s="837"/>
      <c r="DU128" s="837"/>
      <c r="DV128" s="838" t="s">
        <v>419</v>
      </c>
      <c r="DW128" s="838"/>
      <c r="DX128" s="838"/>
      <c r="DY128" s="838"/>
      <c r="DZ128" s="839"/>
    </row>
    <row r="129" spans="1:131" s="248" customFormat="1" ht="26.25" customHeight="1" x14ac:dyDescent="0.15">
      <c r="A129" s="820" t="s">
        <v>107</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509</v>
      </c>
      <c r="X129" s="823"/>
      <c r="Y129" s="823"/>
      <c r="Z129" s="824"/>
      <c r="AA129" s="825">
        <v>5197200</v>
      </c>
      <c r="AB129" s="826"/>
      <c r="AC129" s="826"/>
      <c r="AD129" s="826"/>
      <c r="AE129" s="827"/>
      <c r="AF129" s="828">
        <v>5227508</v>
      </c>
      <c r="AG129" s="826"/>
      <c r="AH129" s="826"/>
      <c r="AI129" s="826"/>
      <c r="AJ129" s="827"/>
      <c r="AK129" s="828">
        <v>5420533</v>
      </c>
      <c r="AL129" s="826"/>
      <c r="AM129" s="826"/>
      <c r="AN129" s="826"/>
      <c r="AO129" s="827"/>
      <c r="AP129" s="829"/>
      <c r="AQ129" s="830"/>
      <c r="AR129" s="830"/>
      <c r="AS129" s="830"/>
      <c r="AT129" s="831"/>
      <c r="AU129" s="286"/>
      <c r="AV129" s="286"/>
      <c r="AW129" s="286"/>
      <c r="AX129" s="795" t="s">
        <v>510</v>
      </c>
      <c r="AY129" s="796"/>
      <c r="AZ129" s="796"/>
      <c r="BA129" s="796"/>
      <c r="BB129" s="796"/>
      <c r="BC129" s="796"/>
      <c r="BD129" s="796"/>
      <c r="BE129" s="797"/>
      <c r="BF129" s="815" t="s">
        <v>419</v>
      </c>
      <c r="BG129" s="816"/>
      <c r="BH129" s="816"/>
      <c r="BI129" s="816"/>
      <c r="BJ129" s="816"/>
      <c r="BK129" s="816"/>
      <c r="BL129" s="817"/>
      <c r="BM129" s="815">
        <v>19.739999999999998</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511</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512</v>
      </c>
      <c r="X130" s="823"/>
      <c r="Y130" s="823"/>
      <c r="Z130" s="824"/>
      <c r="AA130" s="825">
        <v>893048</v>
      </c>
      <c r="AB130" s="826"/>
      <c r="AC130" s="826"/>
      <c r="AD130" s="826"/>
      <c r="AE130" s="827"/>
      <c r="AF130" s="828">
        <v>891214</v>
      </c>
      <c r="AG130" s="826"/>
      <c r="AH130" s="826"/>
      <c r="AI130" s="826"/>
      <c r="AJ130" s="827"/>
      <c r="AK130" s="828">
        <v>911184</v>
      </c>
      <c r="AL130" s="826"/>
      <c r="AM130" s="826"/>
      <c r="AN130" s="826"/>
      <c r="AO130" s="827"/>
      <c r="AP130" s="829"/>
      <c r="AQ130" s="830"/>
      <c r="AR130" s="830"/>
      <c r="AS130" s="830"/>
      <c r="AT130" s="831"/>
      <c r="AU130" s="286"/>
      <c r="AV130" s="286"/>
      <c r="AW130" s="286"/>
      <c r="AX130" s="795" t="s">
        <v>513</v>
      </c>
      <c r="AY130" s="796"/>
      <c r="AZ130" s="796"/>
      <c r="BA130" s="796"/>
      <c r="BB130" s="796"/>
      <c r="BC130" s="796"/>
      <c r="BD130" s="796"/>
      <c r="BE130" s="797"/>
      <c r="BF130" s="798">
        <v>9.6999999999999993</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514</v>
      </c>
      <c r="X131" s="806"/>
      <c r="Y131" s="806"/>
      <c r="Z131" s="807"/>
      <c r="AA131" s="808">
        <v>4304152</v>
      </c>
      <c r="AB131" s="809"/>
      <c r="AC131" s="809"/>
      <c r="AD131" s="809"/>
      <c r="AE131" s="810"/>
      <c r="AF131" s="811">
        <v>4336294</v>
      </c>
      <c r="AG131" s="809"/>
      <c r="AH131" s="809"/>
      <c r="AI131" s="809"/>
      <c r="AJ131" s="810"/>
      <c r="AK131" s="811">
        <v>4509349</v>
      </c>
      <c r="AL131" s="809"/>
      <c r="AM131" s="809"/>
      <c r="AN131" s="809"/>
      <c r="AO131" s="810"/>
      <c r="AP131" s="812"/>
      <c r="AQ131" s="813"/>
      <c r="AR131" s="813"/>
      <c r="AS131" s="813"/>
      <c r="AT131" s="814"/>
      <c r="AU131" s="286"/>
      <c r="AV131" s="286"/>
      <c r="AW131" s="286"/>
      <c r="AX131" s="773" t="s">
        <v>515</v>
      </c>
      <c r="AY131" s="774"/>
      <c r="AZ131" s="774"/>
      <c r="BA131" s="774"/>
      <c r="BB131" s="774"/>
      <c r="BC131" s="774"/>
      <c r="BD131" s="774"/>
      <c r="BE131" s="775"/>
      <c r="BF131" s="776" t="s">
        <v>419</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516</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517</v>
      </c>
      <c r="W132" s="786"/>
      <c r="X132" s="786"/>
      <c r="Y132" s="786"/>
      <c r="Z132" s="787"/>
      <c r="AA132" s="788">
        <v>9.6514946500000001</v>
      </c>
      <c r="AB132" s="789"/>
      <c r="AC132" s="789"/>
      <c r="AD132" s="789"/>
      <c r="AE132" s="790"/>
      <c r="AF132" s="791">
        <v>9.6297898620000009</v>
      </c>
      <c r="AG132" s="789"/>
      <c r="AH132" s="789"/>
      <c r="AI132" s="789"/>
      <c r="AJ132" s="790"/>
      <c r="AK132" s="791">
        <v>9.9812855470000006</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518</v>
      </c>
      <c r="W133" s="765"/>
      <c r="X133" s="765"/>
      <c r="Y133" s="765"/>
      <c r="Z133" s="766"/>
      <c r="AA133" s="767">
        <v>9</v>
      </c>
      <c r="AB133" s="768"/>
      <c r="AC133" s="768"/>
      <c r="AD133" s="768"/>
      <c r="AE133" s="769"/>
      <c r="AF133" s="767">
        <v>9.1</v>
      </c>
      <c r="AG133" s="768"/>
      <c r="AH133" s="768"/>
      <c r="AI133" s="768"/>
      <c r="AJ133" s="769"/>
      <c r="AK133" s="767">
        <v>9.6999999999999993</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QEEHKvUiRmQ5W2EYOM9xf6eGD96YRTNfazqf+ZaUbbGKBeche+b26KLbc9MW80NNI3JnkDTKljLWRTzhNfY3tg==" saltValue="nqo354XC34EZB+eTgJIVF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34"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519</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QJdaIowd8xzVI9IPyaPSv2aXwUpTIC6EM+bCeUp4cpVfrEsvLJgZ8vcBPt5wzPxl89tFasfTn3Cq9Zmphbh3tw==" saltValue="lHdcleGv8bstvQfi+cIz6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4"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EMdc05tXqf/kXcANj/S1XkVgzvaIrkgH+HOeNt0o/JpD9DG+r0hpXnKmCcjhjqEzpD72H2IvFVgnW3SvbOHvA==" saltValue="jnOww06vf/zB4cAMraFQe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520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521</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522</v>
      </c>
      <c r="AP7" s="305"/>
      <c r="AQ7" s="306" t="s">
        <v>523</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524</v>
      </c>
      <c r="AQ8" s="312" t="s">
        <v>525</v>
      </c>
      <c r="AR8" s="313" t="s">
        <v>526</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527</v>
      </c>
      <c r="AL9" s="1190"/>
      <c r="AM9" s="1190"/>
      <c r="AN9" s="1191"/>
      <c r="AO9" s="314">
        <v>1631260</v>
      </c>
      <c r="AP9" s="314">
        <v>244054</v>
      </c>
      <c r="AQ9" s="315">
        <v>156065</v>
      </c>
      <c r="AR9" s="316">
        <v>56.4</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528</v>
      </c>
      <c r="AL10" s="1190"/>
      <c r="AM10" s="1190"/>
      <c r="AN10" s="1191"/>
      <c r="AO10" s="317">
        <v>196559</v>
      </c>
      <c r="AP10" s="317">
        <v>29407</v>
      </c>
      <c r="AQ10" s="318">
        <v>24089</v>
      </c>
      <c r="AR10" s="319">
        <v>22.1</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529</v>
      </c>
      <c r="AL11" s="1190"/>
      <c r="AM11" s="1190"/>
      <c r="AN11" s="1191"/>
      <c r="AO11" s="317">
        <v>176339</v>
      </c>
      <c r="AP11" s="317">
        <v>26382</v>
      </c>
      <c r="AQ11" s="318">
        <v>3903</v>
      </c>
      <c r="AR11" s="319">
        <v>575.9</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530</v>
      </c>
      <c r="AL12" s="1190"/>
      <c r="AM12" s="1190"/>
      <c r="AN12" s="1191"/>
      <c r="AO12" s="317" t="s">
        <v>531</v>
      </c>
      <c r="AP12" s="317" t="s">
        <v>531</v>
      </c>
      <c r="AQ12" s="318" t="s">
        <v>531</v>
      </c>
      <c r="AR12" s="319" t="s">
        <v>531</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532</v>
      </c>
      <c r="AL13" s="1190"/>
      <c r="AM13" s="1190"/>
      <c r="AN13" s="1191"/>
      <c r="AO13" s="317">
        <v>54474</v>
      </c>
      <c r="AP13" s="317">
        <v>8150</v>
      </c>
      <c r="AQ13" s="318">
        <v>6134</v>
      </c>
      <c r="AR13" s="319">
        <v>32.9</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533</v>
      </c>
      <c r="AL14" s="1190"/>
      <c r="AM14" s="1190"/>
      <c r="AN14" s="1191"/>
      <c r="AO14" s="317">
        <v>54410</v>
      </c>
      <c r="AP14" s="317">
        <v>8140</v>
      </c>
      <c r="AQ14" s="318">
        <v>6841</v>
      </c>
      <c r="AR14" s="319">
        <v>19</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534</v>
      </c>
      <c r="AL15" s="1193"/>
      <c r="AM15" s="1193"/>
      <c r="AN15" s="1194"/>
      <c r="AO15" s="317">
        <v>-117635</v>
      </c>
      <c r="AP15" s="317">
        <v>-17599</v>
      </c>
      <c r="AQ15" s="318">
        <v>-12699</v>
      </c>
      <c r="AR15" s="319">
        <v>38.6</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195</v>
      </c>
      <c r="AL16" s="1193"/>
      <c r="AM16" s="1193"/>
      <c r="AN16" s="1194"/>
      <c r="AO16" s="317">
        <v>1995407</v>
      </c>
      <c r="AP16" s="317">
        <v>298535</v>
      </c>
      <c r="AQ16" s="318">
        <v>184332</v>
      </c>
      <c r="AR16" s="319">
        <v>62</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535</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536</v>
      </c>
      <c r="AP20" s="326" t="s">
        <v>537</v>
      </c>
      <c r="AQ20" s="327" t="s">
        <v>538</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539</v>
      </c>
      <c r="AL21" s="1196"/>
      <c r="AM21" s="1196"/>
      <c r="AN21" s="1197"/>
      <c r="AO21" s="330">
        <v>22.59</v>
      </c>
      <c r="AP21" s="331">
        <v>15.68</v>
      </c>
      <c r="AQ21" s="332">
        <v>6.91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540</v>
      </c>
      <c r="AL22" s="1196"/>
      <c r="AM22" s="1196"/>
      <c r="AN22" s="1197"/>
      <c r="AO22" s="335">
        <v>96.9</v>
      </c>
      <c r="AP22" s="336">
        <v>95.9</v>
      </c>
      <c r="AQ22" s="337">
        <v>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541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543</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522</v>
      </c>
      <c r="AP30" s="305"/>
      <c r="AQ30" s="306" t="s">
        <v>523</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524</v>
      </c>
      <c r="AQ31" s="312" t="s">
        <v>525</v>
      </c>
      <c r="AR31" s="313" t="s">
        <v>526</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544</v>
      </c>
      <c r="AL32" s="1179"/>
      <c r="AM32" s="1179"/>
      <c r="AN32" s="1180"/>
      <c r="AO32" s="345">
        <v>1243329</v>
      </c>
      <c r="AP32" s="345">
        <v>186016</v>
      </c>
      <c r="AQ32" s="346">
        <v>108331</v>
      </c>
      <c r="AR32" s="347">
        <v>71.7</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545</v>
      </c>
      <c r="AL33" s="1179"/>
      <c r="AM33" s="1179"/>
      <c r="AN33" s="1180"/>
      <c r="AO33" s="345" t="s">
        <v>531</v>
      </c>
      <c r="AP33" s="345" t="s">
        <v>531</v>
      </c>
      <c r="AQ33" s="346">
        <v>132</v>
      </c>
      <c r="AR33" s="347" t="s">
        <v>531</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546</v>
      </c>
      <c r="AL34" s="1179"/>
      <c r="AM34" s="1179"/>
      <c r="AN34" s="1180"/>
      <c r="AO34" s="345" t="s">
        <v>531</v>
      </c>
      <c r="AP34" s="345" t="s">
        <v>531</v>
      </c>
      <c r="AQ34" s="346">
        <v>205</v>
      </c>
      <c r="AR34" s="347" t="s">
        <v>531</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547</v>
      </c>
      <c r="AL35" s="1179"/>
      <c r="AM35" s="1179"/>
      <c r="AN35" s="1180"/>
      <c r="AO35" s="345">
        <v>199524</v>
      </c>
      <c r="AP35" s="345">
        <v>29851</v>
      </c>
      <c r="AQ35" s="346">
        <v>22911</v>
      </c>
      <c r="AR35" s="347">
        <v>30.3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548</v>
      </c>
      <c r="AL36" s="1179"/>
      <c r="AM36" s="1179"/>
      <c r="AN36" s="1180"/>
      <c r="AO36" s="345">
        <v>3854</v>
      </c>
      <c r="AP36" s="345">
        <v>577</v>
      </c>
      <c r="AQ36" s="346">
        <v>3832</v>
      </c>
      <c r="AR36" s="347">
        <v>-84.9</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549</v>
      </c>
      <c r="AL37" s="1179"/>
      <c r="AM37" s="1179"/>
      <c r="AN37" s="1180"/>
      <c r="AO37" s="345" t="s">
        <v>531</v>
      </c>
      <c r="AP37" s="345" t="s">
        <v>531</v>
      </c>
      <c r="AQ37" s="346">
        <v>1000</v>
      </c>
      <c r="AR37" s="347" t="s">
        <v>531</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550</v>
      </c>
      <c r="AL38" s="1176"/>
      <c r="AM38" s="1176"/>
      <c r="AN38" s="1177"/>
      <c r="AO38" s="348" t="s">
        <v>531</v>
      </c>
      <c r="AP38" s="348" t="s">
        <v>531</v>
      </c>
      <c r="AQ38" s="349">
        <v>21</v>
      </c>
      <c r="AR38" s="337" t="s">
        <v>531</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551</v>
      </c>
      <c r="AL39" s="1176"/>
      <c r="AM39" s="1176"/>
      <c r="AN39" s="1177"/>
      <c r="AO39" s="345">
        <v>-85432</v>
      </c>
      <c r="AP39" s="345">
        <v>-12782</v>
      </c>
      <c r="AQ39" s="346">
        <v>-5292</v>
      </c>
      <c r="AR39" s="347">
        <v>141.5</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552</v>
      </c>
      <c r="AL40" s="1179"/>
      <c r="AM40" s="1179"/>
      <c r="AN40" s="1180"/>
      <c r="AO40" s="345">
        <v>-911184</v>
      </c>
      <c r="AP40" s="345">
        <v>-136323</v>
      </c>
      <c r="AQ40" s="346">
        <v>-91315</v>
      </c>
      <c r="AR40" s="347">
        <v>49.3</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309</v>
      </c>
      <c r="AL41" s="1182"/>
      <c r="AM41" s="1182"/>
      <c r="AN41" s="1183"/>
      <c r="AO41" s="345">
        <v>450091</v>
      </c>
      <c r="AP41" s="345">
        <v>67339</v>
      </c>
      <c r="AQ41" s="346">
        <v>39824</v>
      </c>
      <c r="AR41" s="347">
        <v>69.099999999999994</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553</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555</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522</v>
      </c>
      <c r="AN49" s="1186" t="s">
        <v>556</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557</v>
      </c>
      <c r="AO50" s="362" t="s">
        <v>558</v>
      </c>
      <c r="AP50" s="363" t="s">
        <v>559</v>
      </c>
      <c r="AQ50" s="364" t="s">
        <v>560</v>
      </c>
      <c r="AR50" s="365" t="s">
        <v>561</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562</v>
      </c>
      <c r="AL51" s="358"/>
      <c r="AM51" s="366">
        <v>1826346</v>
      </c>
      <c r="AN51" s="367">
        <v>255827</v>
      </c>
      <c r="AO51" s="368">
        <v>-14</v>
      </c>
      <c r="AP51" s="369">
        <v>168868</v>
      </c>
      <c r="AQ51" s="370">
        <v>4.0999999999999996</v>
      </c>
      <c r="AR51" s="371">
        <v>-18.100000000000001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563</v>
      </c>
      <c r="AM52" s="374">
        <v>971252</v>
      </c>
      <c r="AN52" s="375">
        <v>136049</v>
      </c>
      <c r="AO52" s="376">
        <v>32.9</v>
      </c>
      <c r="AP52" s="377">
        <v>79360</v>
      </c>
      <c r="AQ52" s="378">
        <v>-0.8</v>
      </c>
      <c r="AR52" s="379">
        <v>33.700000000000003</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564</v>
      </c>
      <c r="AL53" s="358"/>
      <c r="AM53" s="366">
        <v>3130220</v>
      </c>
      <c r="AN53" s="367">
        <v>443311</v>
      </c>
      <c r="AO53" s="368">
        <v>73.3</v>
      </c>
      <c r="AP53" s="369">
        <v>202870</v>
      </c>
      <c r="AQ53" s="370">
        <v>20.100000000000001</v>
      </c>
      <c r="AR53" s="371">
        <v>53.2</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563</v>
      </c>
      <c r="AM54" s="374">
        <v>1657467</v>
      </c>
      <c r="AN54" s="375">
        <v>234735</v>
      </c>
      <c r="AO54" s="376">
        <v>72.5</v>
      </c>
      <c r="AP54" s="377">
        <v>79735</v>
      </c>
      <c r="AQ54" s="378">
        <v>0.5</v>
      </c>
      <c r="AR54" s="379">
        <v>72</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565</v>
      </c>
      <c r="AL55" s="358"/>
      <c r="AM55" s="366">
        <v>2924714</v>
      </c>
      <c r="AN55" s="367">
        <v>422158</v>
      </c>
      <c r="AO55" s="368">
        <v>-4.8</v>
      </c>
      <c r="AP55" s="369">
        <v>167497</v>
      </c>
      <c r="AQ55" s="370">
        <v>-17.399999999999999</v>
      </c>
      <c r="AR55" s="371">
        <v>12.6</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563</v>
      </c>
      <c r="AM56" s="374">
        <v>2224125</v>
      </c>
      <c r="AN56" s="375">
        <v>321034</v>
      </c>
      <c r="AO56" s="376">
        <v>36.799999999999997</v>
      </c>
      <c r="AP56" s="377">
        <v>82571</v>
      </c>
      <c r="AQ56" s="378">
        <v>3.6</v>
      </c>
      <c r="AR56" s="379">
        <v>33.200000000000003</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566</v>
      </c>
      <c r="AL57" s="358"/>
      <c r="AM57" s="366">
        <v>2409815</v>
      </c>
      <c r="AN57" s="367">
        <v>355063</v>
      </c>
      <c r="AO57" s="368">
        <v>-15.9</v>
      </c>
      <c r="AP57" s="369">
        <v>190274</v>
      </c>
      <c r="AQ57" s="370">
        <v>13.6</v>
      </c>
      <c r="AR57" s="371">
        <v>-29.5</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563</v>
      </c>
      <c r="AM58" s="374">
        <v>1336396</v>
      </c>
      <c r="AN58" s="375">
        <v>196905</v>
      </c>
      <c r="AO58" s="376">
        <v>-38.700000000000003</v>
      </c>
      <c r="AP58" s="377">
        <v>88584</v>
      </c>
      <c r="AQ58" s="378">
        <v>7.3</v>
      </c>
      <c r="AR58" s="379">
        <v>-46</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567</v>
      </c>
      <c r="AL59" s="358"/>
      <c r="AM59" s="366">
        <v>1492273</v>
      </c>
      <c r="AN59" s="367">
        <v>223260</v>
      </c>
      <c r="AO59" s="368">
        <v>-37.1</v>
      </c>
      <c r="AP59" s="369">
        <v>200194</v>
      </c>
      <c r="AQ59" s="370">
        <v>5.2</v>
      </c>
      <c r="AR59" s="371">
        <v>-42.3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563</v>
      </c>
      <c r="AM60" s="374">
        <v>746973</v>
      </c>
      <c r="AN60" s="375">
        <v>111755</v>
      </c>
      <c r="AO60" s="376">
        <v>-43.2</v>
      </c>
      <c r="AP60" s="377">
        <v>106422</v>
      </c>
      <c r="AQ60" s="378">
        <v>20.100000000000001</v>
      </c>
      <c r="AR60" s="379">
        <v>-63.3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568</v>
      </c>
      <c r="AL61" s="380"/>
      <c r="AM61" s="381">
        <v>2356674</v>
      </c>
      <c r="AN61" s="382">
        <v>339924</v>
      </c>
      <c r="AO61" s="383">
        <v>0.3</v>
      </c>
      <c r="AP61" s="384">
        <v>185941</v>
      </c>
      <c r="AQ61" s="385">
        <v>5.0999999999999996</v>
      </c>
      <c r="AR61" s="371">
        <v>-4.8</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563</v>
      </c>
      <c r="AM62" s="374">
        <v>1387243</v>
      </c>
      <c r="AN62" s="375">
        <v>200096</v>
      </c>
      <c r="AO62" s="376">
        <v>12.1</v>
      </c>
      <c r="AP62" s="377">
        <v>87334</v>
      </c>
      <c r="AQ62" s="378">
        <v>6.1</v>
      </c>
      <c r="AR62" s="379">
        <v>6</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nsywPI8fuE0A8cIYPZpTVEx1dGIdx7r5W0IR1mQ+iN+/WM8eWdJdNtEAod5g5XYXAeLVToGhOQ232w/piS5a9g==" saltValue="GZEDeCY1o6ZcATUD7lcpH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85"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570</v>
      </c>
    </row>
    <row r="120" spans="125:125" ht="13.5" hidden="1" customHeight="1" x14ac:dyDescent="0.15"/>
    <row r="121" spans="125:125" ht="13.5" hidden="1" customHeight="1" x14ac:dyDescent="0.15">
      <c r="DU121" s="292"/>
    </row>
  </sheetData>
  <sheetProtection algorithmName="SHA-512" hashValue="c/inhLEe3FMwhENkqOzQwglrXH1V2bi673P2vr2/ri6xX6Cf+g5L5NE/dytATlipgfWnPlPaHTxKDS/r5Zk8Aw==" saltValue="SGRdZIMwnTsJ7j+VrcMQx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97"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571</v>
      </c>
    </row>
  </sheetData>
  <sheetProtection algorithmName="SHA-512" hashValue="H8ssOq1CZbxgeRNXcMNqxvBEzFTe9ZcVyjfn2mlnJe93PPnVb38kW0Gbmz+OXT1JPUEH5fzeJ0o0A4xNT3tWvw==" saltValue="40FOqktFQdHn3fkkaEQFO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31"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572</v>
      </c>
      <c r="G46" s="8" t="s">
        <v>573</v>
      </c>
      <c r="H46" s="8" t="s">
        <v>574</v>
      </c>
      <c r="I46" s="8" t="s">
        <v>575</v>
      </c>
      <c r="J46" s="9" t="s">
        <v>576</v>
      </c>
    </row>
    <row r="47" spans="2:10" ht="57.75" customHeight="1" x14ac:dyDescent="0.15">
      <c r="B47" s="10"/>
      <c r="C47" s="1200" t="s">
        <v>3</v>
      </c>
      <c r="D47" s="1200"/>
      <c r="E47" s="1201"/>
      <c r="F47" s="11">
        <v>49.9</v>
      </c>
      <c r="G47" s="12">
        <v>49.09</v>
      </c>
      <c r="H47" s="12">
        <v>37.090000000000003</v>
      </c>
      <c r="I47" s="12">
        <v>32.01</v>
      </c>
      <c r="J47" s="13">
        <v>30.04</v>
      </c>
    </row>
    <row r="48" spans="2:10" ht="57.75" customHeight="1" x14ac:dyDescent="0.15">
      <c r="B48" s="14"/>
      <c r="C48" s="1202" t="s">
        <v>4</v>
      </c>
      <c r="D48" s="1202"/>
      <c r="E48" s="1203"/>
      <c r="F48" s="15">
        <v>3.95</v>
      </c>
      <c r="G48" s="16">
        <v>1.99</v>
      </c>
      <c r="H48" s="16">
        <v>1.75</v>
      </c>
      <c r="I48" s="16">
        <v>2.09</v>
      </c>
      <c r="J48" s="17">
        <v>1.68</v>
      </c>
    </row>
    <row r="49" spans="2:10" ht="57.75" customHeight="1" thickBot="1" x14ac:dyDescent="0.2">
      <c r="B49" s="18"/>
      <c r="C49" s="1204" t="s">
        <v>5</v>
      </c>
      <c r="D49" s="1204"/>
      <c r="E49" s="1205"/>
      <c r="F49" s="19">
        <v>7.0000000000000007E-2</v>
      </c>
      <c r="G49" s="20" t="s">
        <v>577</v>
      </c>
      <c r="H49" s="20" t="s">
        <v>578</v>
      </c>
      <c r="I49" s="20" t="s">
        <v>579</v>
      </c>
      <c r="J49" s="21" t="s">
        <v>580</v>
      </c>
    </row>
    <row r="50" spans="2:10" ht="13.5" customHeight="1" x14ac:dyDescent="0.15"/>
  </sheetData>
  <sheetProtection algorithmName="SHA-512" hashValue="kcW4SjmqtnDntNfGLTbsAfp/0pT522A5nXBcxbRE5YhbS32rDxvT+52txtkxxZd8FjzAMNjya29RWe9BvLi6XQ==" saltValue="AO7mJuOiV4sobhGRBHU7k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2022-03-07T07:14:28Z</cp:lastPrinted>
  <dcterms:created xsi:type="dcterms:W3CDTF">2022-02-02T03:23:14Z</dcterms:created>
  <dcterms:modified xsi:type="dcterms:W3CDTF">2022-03-08T03:52:56Z</dcterms:modified>
  <cp:category/>
</cp:coreProperties>
</file>